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<sst xmlns="http://schemas.openxmlformats.org/spreadsheetml/2006/main" count="154" uniqueCount="31">
  <si>
    <t>附件：</t>
  </si>
  <si>
    <t>亳州市谯城区2020年卫生系统招聘工作人员
资格复审人员名单</t>
  </si>
  <si>
    <t>序号</t>
  </si>
  <si>
    <t>岗位代码</t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</si>
  <si>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</si>
  <si>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公共基础</t>
    </r>
  </si>
  <si>
    <r>
      <rPr>
        <sz val="12"/>
        <rFont val="黑体"/>
        <family val="3"/>
      </rPr>
      <t>专业知识</t>
    </r>
  </si>
  <si>
    <r>
      <rPr>
        <sz val="12"/>
        <rFont val="黑体"/>
        <family val="3"/>
      </rPr>
      <t>合成成绩</t>
    </r>
  </si>
  <si>
    <r>
      <rPr>
        <sz val="12"/>
        <rFont val="黑体"/>
        <family val="3"/>
      </rPr>
      <t>备注</t>
    </r>
  </si>
  <si>
    <r>
      <t>202001</t>
    </r>
    <r>
      <rPr>
        <sz val="12"/>
        <rFont val="仿宋_GB2312"/>
        <family val="3"/>
      </rPr>
      <t>_工作人员</t>
    </r>
  </si>
  <si>
    <t/>
  </si>
  <si>
    <r>
      <t>202002</t>
    </r>
    <r>
      <rPr>
        <sz val="12"/>
        <rFont val="仿宋_GB2312"/>
        <family val="3"/>
      </rPr>
      <t>_工作人员</t>
    </r>
  </si>
  <si>
    <r>
      <t>202003</t>
    </r>
    <r>
      <rPr>
        <sz val="12"/>
        <rFont val="仿宋_GB2312"/>
        <family val="3"/>
      </rPr>
      <t>_工作人员</t>
    </r>
  </si>
  <si>
    <r>
      <t>202004</t>
    </r>
    <r>
      <rPr>
        <sz val="12"/>
        <rFont val="仿宋_GB2312"/>
        <family val="3"/>
      </rPr>
      <t>_工作人员</t>
    </r>
  </si>
  <si>
    <r>
      <t>202005</t>
    </r>
    <r>
      <rPr>
        <sz val="12"/>
        <rFont val="仿宋_GB2312"/>
        <family val="3"/>
      </rPr>
      <t>_工作人员</t>
    </r>
  </si>
  <si>
    <r>
      <t>202006</t>
    </r>
    <r>
      <rPr>
        <sz val="12"/>
        <rFont val="仿宋_GB2312"/>
        <family val="3"/>
      </rPr>
      <t>_工作人员</t>
    </r>
  </si>
  <si>
    <r>
      <t>202007</t>
    </r>
    <r>
      <rPr>
        <sz val="12"/>
        <rFont val="仿宋_GB2312"/>
        <family val="3"/>
      </rPr>
      <t>_工作人员</t>
    </r>
  </si>
  <si>
    <r>
      <t>202008</t>
    </r>
    <r>
      <rPr>
        <sz val="12"/>
        <rFont val="仿宋_GB2312"/>
        <family val="3"/>
      </rPr>
      <t>_工作人员</t>
    </r>
  </si>
  <si>
    <r>
      <t>202009</t>
    </r>
    <r>
      <rPr>
        <sz val="12"/>
        <rFont val="仿宋_GB2312"/>
        <family val="3"/>
      </rPr>
      <t>_工作人员</t>
    </r>
  </si>
  <si>
    <r>
      <t>202010</t>
    </r>
    <r>
      <rPr>
        <sz val="12"/>
        <rFont val="仿宋_GB2312"/>
        <family val="3"/>
      </rPr>
      <t>_工作人员</t>
    </r>
  </si>
  <si>
    <r>
      <t>202011</t>
    </r>
    <r>
      <rPr>
        <sz val="12"/>
        <rFont val="仿宋_GB2312"/>
        <family val="3"/>
      </rPr>
      <t>_工作人员</t>
    </r>
  </si>
  <si>
    <r>
      <t>202012</t>
    </r>
    <r>
      <rPr>
        <sz val="12"/>
        <rFont val="仿宋_GB2312"/>
        <family val="3"/>
      </rPr>
      <t>_工作人员</t>
    </r>
  </si>
  <si>
    <r>
      <t>202013</t>
    </r>
    <r>
      <rPr>
        <sz val="12"/>
        <rFont val="仿宋_GB2312"/>
        <family val="3"/>
      </rPr>
      <t>_工作人员</t>
    </r>
  </si>
  <si>
    <r>
      <t>202014</t>
    </r>
    <r>
      <rPr>
        <sz val="12"/>
        <rFont val="仿宋_GB2312"/>
        <family val="3"/>
      </rPr>
      <t>_工作人员</t>
    </r>
  </si>
  <si>
    <r>
      <t>202016</t>
    </r>
    <r>
      <rPr>
        <sz val="12"/>
        <rFont val="仿宋_GB2312"/>
        <family val="3"/>
      </rPr>
      <t>_工作人员</t>
    </r>
  </si>
  <si>
    <r>
      <t>202020</t>
    </r>
    <r>
      <rPr>
        <sz val="12"/>
        <rFont val="仿宋_GB2312"/>
        <family val="3"/>
      </rPr>
      <t>_工作人员</t>
    </r>
  </si>
  <si>
    <r>
      <t>202021</t>
    </r>
    <r>
      <rPr>
        <sz val="12"/>
        <rFont val="仿宋_GB2312"/>
        <family val="3"/>
      </rPr>
      <t>_工作人员</t>
    </r>
  </si>
  <si>
    <r>
      <t>202022</t>
    </r>
    <r>
      <rPr>
        <sz val="12"/>
        <rFont val="仿宋_GB2312"/>
        <family val="3"/>
      </rPr>
      <t>_工作人员</t>
    </r>
  </si>
  <si>
    <r>
      <t>202023</t>
    </r>
    <r>
      <rPr>
        <sz val="12"/>
        <rFont val="仿宋_GB2312"/>
        <family val="3"/>
      </rPr>
      <t>_工作人员</t>
    </r>
  </si>
  <si>
    <r>
      <t>202024</t>
    </r>
    <r>
      <rPr>
        <sz val="12"/>
        <rFont val="仿宋_GB2312"/>
        <family val="3"/>
      </rPr>
      <t>_工作人员</t>
    </r>
  </si>
  <si>
    <r>
      <t>202025</t>
    </r>
    <r>
      <rPr>
        <sz val="12"/>
        <rFont val="仿宋_GB2312"/>
        <family val="3"/>
      </rPr>
      <t>_工作人员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</si>
</sst>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SheetLayoutView="100" workbookViewId="0" topLeftCell="A1">
      <selection activeCell="J64" sqref="J64"/>
    </sheetView>
  </sheetViews>
  <sheetFormatPr defaultColWidth="9.00390625" defaultRowHeight="14.25"/>
  <cols>
    <col min="1" max="1" width="5.375" style="1" customWidth="1"/>
    <col min="2" max="2" width="20.00390625" style="1" customWidth="1"/>
    <col min="3" max="3" width="15.50390625" style="1" customWidth="1"/>
    <col min="4" max="5" width="9.75390625" style="1" customWidth="1"/>
    <col min="6" max="6" width="13.00390625" style="1" customWidth="1"/>
    <col min="7" max="7" width="7.50390625" style="1" customWidth="1"/>
    <col min="8" max="16384" width="9.00390625" style="1" customWidth="1"/>
  </cols>
  <sheetData>
    <row r="1" spans="1:2" ht="21" customHeight="1">
      <c r="A1" s="3" t="s">
        <v>0</v>
      </c>
      <c r="B1" s="4"/>
    </row>
    <row r="2" spans="1:7" ht="61.5" customHeight="1">
      <c r="A2" s="5" t="s">
        <v>1</v>
      </c>
      <c r="B2" s="6"/>
      <c r="C2" s="6"/>
      <c r="D2" s="6"/>
      <c r="E2" s="6"/>
      <c r="F2" s="6"/>
      <c r="G2" s="6"/>
    </row>
    <row r="3" spans="1:7" ht="24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2" customFormat="1" ht="19.5" customHeight="1">
      <c r="A4" s="8">
        <v>1</v>
      </c>
      <c r="B4" s="8" t="s">
        <v>9</v>
      </c>
      <c r="C4" s="8" t="str">
        <f>"2020012102"</f>
        <v>2020012102</v>
      </c>
      <c r="D4" s="9">
        <v>94.7</v>
      </c>
      <c r="E4" s="9">
        <v>86.2</v>
      </c>
      <c r="F4" s="9">
        <v>89.6</v>
      </c>
      <c r="G4" s="8" t="s">
        <v>10</v>
      </c>
    </row>
    <row r="5" spans="1:7" s="2" customFormat="1" ht="19.5" customHeight="1">
      <c r="A5" s="8">
        <v>2</v>
      </c>
      <c r="B5" s="8" t="s">
        <v>9</v>
      </c>
      <c r="C5" s="8" t="str">
        <f>"2020012110"</f>
        <v>2020012110</v>
      </c>
      <c r="D5" s="9">
        <v>87.5</v>
      </c>
      <c r="E5" s="9">
        <v>88.69999999999999</v>
      </c>
      <c r="F5" s="9">
        <v>88.22</v>
      </c>
      <c r="G5" s="8" t="s">
        <v>10</v>
      </c>
    </row>
    <row r="6" spans="1:7" s="2" customFormat="1" ht="19.5" customHeight="1">
      <c r="A6" s="8">
        <v>3</v>
      </c>
      <c r="B6" s="8" t="s">
        <v>9</v>
      </c>
      <c r="C6" s="8" t="str">
        <f>"2020012107"</f>
        <v>2020012107</v>
      </c>
      <c r="D6" s="9">
        <v>89.4</v>
      </c>
      <c r="E6" s="9">
        <v>85.5</v>
      </c>
      <c r="F6" s="9">
        <v>87.06</v>
      </c>
      <c r="G6" s="8" t="s">
        <v>10</v>
      </c>
    </row>
    <row r="7" spans="1:7" s="2" customFormat="1" ht="19.5" customHeight="1">
      <c r="A7" s="8">
        <v>4</v>
      </c>
      <c r="B7" s="8" t="s">
        <v>11</v>
      </c>
      <c r="C7" s="8" t="str">
        <f>"2020022111"</f>
        <v>2020022111</v>
      </c>
      <c r="D7" s="9">
        <v>89.9</v>
      </c>
      <c r="E7" s="9">
        <v>70</v>
      </c>
      <c r="F7" s="9">
        <v>77.96000000000001</v>
      </c>
      <c r="G7" s="8" t="s">
        <v>10</v>
      </c>
    </row>
    <row r="8" spans="1:7" s="2" customFormat="1" ht="19.5" customHeight="1">
      <c r="A8" s="8">
        <v>5</v>
      </c>
      <c r="B8" s="8" t="s">
        <v>11</v>
      </c>
      <c r="C8" s="8" t="str">
        <f>"2020022116"</f>
        <v>2020022116</v>
      </c>
      <c r="D8" s="9">
        <v>86.1</v>
      </c>
      <c r="E8" s="9">
        <v>70</v>
      </c>
      <c r="F8" s="9">
        <v>76.44</v>
      </c>
      <c r="G8" s="8" t="s">
        <v>10</v>
      </c>
    </row>
    <row r="9" spans="1:7" s="2" customFormat="1" ht="19.5" customHeight="1">
      <c r="A9" s="8">
        <v>6</v>
      </c>
      <c r="B9" s="8" t="s">
        <v>12</v>
      </c>
      <c r="C9" s="8" t="str">
        <f>"2020031606"</f>
        <v>2020031606</v>
      </c>
      <c r="D9" s="9">
        <v>93.6</v>
      </c>
      <c r="E9" s="9">
        <v>97.30000000000001</v>
      </c>
      <c r="F9" s="9">
        <v>95.82</v>
      </c>
      <c r="G9" s="8" t="s">
        <v>10</v>
      </c>
    </row>
    <row r="10" spans="1:7" s="2" customFormat="1" ht="19.5" customHeight="1">
      <c r="A10" s="8">
        <v>7</v>
      </c>
      <c r="B10" s="8" t="s">
        <v>12</v>
      </c>
      <c r="C10" s="8" t="str">
        <f>"2020031616"</f>
        <v>2020031616</v>
      </c>
      <c r="D10" s="9">
        <v>84.9</v>
      </c>
      <c r="E10" s="9">
        <v>98.1</v>
      </c>
      <c r="F10" s="9">
        <v>92.82</v>
      </c>
      <c r="G10" s="8" t="s">
        <v>10</v>
      </c>
    </row>
    <row r="11" spans="1:7" s="2" customFormat="1" ht="19.5" customHeight="1">
      <c r="A11" s="8">
        <v>8</v>
      </c>
      <c r="B11" s="8" t="s">
        <v>12</v>
      </c>
      <c r="C11" s="8" t="str">
        <f>"2020031620"</f>
        <v>2020031620</v>
      </c>
      <c r="D11" s="9">
        <v>90.3</v>
      </c>
      <c r="E11" s="9">
        <v>87.1</v>
      </c>
      <c r="F11" s="9">
        <v>88.38</v>
      </c>
      <c r="G11" s="8" t="s">
        <v>10</v>
      </c>
    </row>
    <row r="12" spans="1:7" s="2" customFormat="1" ht="19.5" customHeight="1">
      <c r="A12" s="8">
        <v>9</v>
      </c>
      <c r="B12" s="8" t="s">
        <v>13</v>
      </c>
      <c r="C12" s="8" t="str">
        <f>"2020041623"</f>
        <v>2020041623</v>
      </c>
      <c r="D12" s="9">
        <v>87.8</v>
      </c>
      <c r="E12" s="9">
        <v>91.2</v>
      </c>
      <c r="F12" s="9">
        <v>89.84</v>
      </c>
      <c r="G12" s="8" t="s">
        <v>10</v>
      </c>
    </row>
    <row r="13" spans="1:7" s="2" customFormat="1" ht="19.5" customHeight="1">
      <c r="A13" s="8">
        <v>10</v>
      </c>
      <c r="B13" s="8" t="s">
        <v>13</v>
      </c>
      <c r="C13" s="8" t="str">
        <f>"2020041625"</f>
        <v>2020041625</v>
      </c>
      <c r="D13" s="9">
        <v>84</v>
      </c>
      <c r="E13" s="9">
        <v>77.5</v>
      </c>
      <c r="F13" s="9">
        <v>80.1</v>
      </c>
      <c r="G13" s="8" t="s">
        <v>10</v>
      </c>
    </row>
    <row r="14" spans="1:7" s="2" customFormat="1" ht="19.5" customHeight="1">
      <c r="A14" s="8">
        <v>11</v>
      </c>
      <c r="B14" s="8" t="s">
        <v>13</v>
      </c>
      <c r="C14" s="8" t="str">
        <f>"2020041626"</f>
        <v>2020041626</v>
      </c>
      <c r="D14" s="9">
        <v>88.2</v>
      </c>
      <c r="E14" s="9">
        <v>72.60000000000001</v>
      </c>
      <c r="F14" s="9">
        <v>78.84</v>
      </c>
      <c r="G14" s="8" t="s">
        <v>10</v>
      </c>
    </row>
    <row r="15" spans="1:7" s="2" customFormat="1" ht="19.5" customHeight="1">
      <c r="A15" s="8">
        <v>12</v>
      </c>
      <c r="B15" s="8" t="s">
        <v>14</v>
      </c>
      <c r="C15" s="8" t="str">
        <f>"2020051701"</f>
        <v>2020051701</v>
      </c>
      <c r="D15" s="9">
        <v>89.6</v>
      </c>
      <c r="E15" s="9">
        <v>90.4</v>
      </c>
      <c r="F15" s="9">
        <v>90.08</v>
      </c>
      <c r="G15" s="8" t="s">
        <v>10</v>
      </c>
    </row>
    <row r="16" spans="1:7" s="2" customFormat="1" ht="19.5" customHeight="1">
      <c r="A16" s="8">
        <v>13</v>
      </c>
      <c r="B16" s="8" t="s">
        <v>14</v>
      </c>
      <c r="C16" s="8" t="str">
        <f>"2020051902"</f>
        <v>2020051902</v>
      </c>
      <c r="D16" s="9">
        <v>85.4</v>
      </c>
      <c r="E16" s="9">
        <v>91.4</v>
      </c>
      <c r="F16" s="9">
        <v>89</v>
      </c>
      <c r="G16" s="8" t="s">
        <v>10</v>
      </c>
    </row>
    <row r="17" spans="1:7" s="2" customFormat="1" ht="19.5" customHeight="1">
      <c r="A17" s="8">
        <v>14</v>
      </c>
      <c r="B17" s="8" t="s">
        <v>14</v>
      </c>
      <c r="C17" s="8" t="str">
        <f>"2020051811"</f>
        <v>2020051811</v>
      </c>
      <c r="D17" s="9">
        <v>82</v>
      </c>
      <c r="E17" s="9">
        <v>91.9</v>
      </c>
      <c r="F17" s="9">
        <v>87.94</v>
      </c>
      <c r="G17" s="8" t="s">
        <v>10</v>
      </c>
    </row>
    <row r="18" spans="1:7" s="2" customFormat="1" ht="19.5" customHeight="1">
      <c r="A18" s="8">
        <v>15</v>
      </c>
      <c r="B18" s="8" t="s">
        <v>15</v>
      </c>
      <c r="C18" s="8" t="str">
        <f>"2020062006"</f>
        <v>2020062006</v>
      </c>
      <c r="D18" s="9">
        <v>87.5</v>
      </c>
      <c r="E18" s="9">
        <v>92.30000000000001</v>
      </c>
      <c r="F18" s="9">
        <v>90.38</v>
      </c>
      <c r="G18" s="8" t="s">
        <v>10</v>
      </c>
    </row>
    <row r="19" spans="1:7" s="2" customFormat="1" ht="19.5" customHeight="1">
      <c r="A19" s="8">
        <v>16</v>
      </c>
      <c r="B19" s="8" t="s">
        <v>15</v>
      </c>
      <c r="C19" s="8" t="str">
        <f>"2020062013"</f>
        <v>2020062013</v>
      </c>
      <c r="D19" s="9">
        <v>77.2</v>
      </c>
      <c r="E19" s="9">
        <v>93.8</v>
      </c>
      <c r="F19" s="9">
        <v>87.16</v>
      </c>
      <c r="G19" s="8" t="s">
        <v>10</v>
      </c>
    </row>
    <row r="20" spans="1:7" s="2" customFormat="1" ht="19.5" customHeight="1">
      <c r="A20" s="8">
        <v>17</v>
      </c>
      <c r="B20" s="8" t="s">
        <v>15</v>
      </c>
      <c r="C20" s="8" t="str">
        <f>"2020061920"</f>
        <v>2020061920</v>
      </c>
      <c r="D20" s="9">
        <v>84.3</v>
      </c>
      <c r="E20" s="9">
        <v>87.8</v>
      </c>
      <c r="F20" s="9">
        <v>86.4</v>
      </c>
      <c r="G20" s="8" t="s">
        <v>10</v>
      </c>
    </row>
    <row r="21" spans="1:7" s="2" customFormat="1" ht="19.5" customHeight="1">
      <c r="A21" s="8">
        <v>18</v>
      </c>
      <c r="B21" s="8" t="s">
        <v>16</v>
      </c>
      <c r="C21" s="8" t="str">
        <f>"2020072202"</f>
        <v>2020072202</v>
      </c>
      <c r="D21" s="9">
        <v>95.5</v>
      </c>
      <c r="E21" s="9">
        <v>87.5</v>
      </c>
      <c r="F21" s="9">
        <v>90.7</v>
      </c>
      <c r="G21" s="8" t="s">
        <v>10</v>
      </c>
    </row>
    <row r="22" spans="1:7" s="2" customFormat="1" ht="19.5" customHeight="1">
      <c r="A22" s="8">
        <v>19</v>
      </c>
      <c r="B22" s="8" t="s">
        <v>16</v>
      </c>
      <c r="C22" s="8" t="str">
        <f>"2020072203"</f>
        <v>2020072203</v>
      </c>
      <c r="D22" s="9">
        <v>77.3</v>
      </c>
      <c r="E22" s="9">
        <v>93.50000000000001</v>
      </c>
      <c r="F22" s="9">
        <v>87.02000000000001</v>
      </c>
      <c r="G22" s="8" t="s">
        <v>10</v>
      </c>
    </row>
    <row r="23" spans="1:7" s="2" customFormat="1" ht="19.5" customHeight="1">
      <c r="A23" s="8">
        <v>20</v>
      </c>
      <c r="B23" s="8" t="s">
        <v>16</v>
      </c>
      <c r="C23" s="8" t="str">
        <f>"2020072201"</f>
        <v>2020072201</v>
      </c>
      <c r="D23" s="9">
        <v>72.5</v>
      </c>
      <c r="E23" s="9">
        <v>83.80000000000001</v>
      </c>
      <c r="F23" s="9">
        <v>79.28</v>
      </c>
      <c r="G23" s="8" t="s">
        <v>10</v>
      </c>
    </row>
    <row r="24" spans="1:7" s="2" customFormat="1" ht="19.5" customHeight="1">
      <c r="A24" s="8">
        <v>21</v>
      </c>
      <c r="B24" s="8" t="s">
        <v>17</v>
      </c>
      <c r="C24" s="8" t="str">
        <f>"2020082301"</f>
        <v>2020082301</v>
      </c>
      <c r="D24" s="9">
        <v>80.2</v>
      </c>
      <c r="E24" s="9">
        <v>95.6</v>
      </c>
      <c r="F24" s="9">
        <v>89.44000000000001</v>
      </c>
      <c r="G24" s="8" t="s">
        <v>10</v>
      </c>
    </row>
    <row r="25" spans="1:7" s="2" customFormat="1" ht="19.5" customHeight="1">
      <c r="A25" s="8">
        <v>22</v>
      </c>
      <c r="B25" s="8" t="s">
        <v>17</v>
      </c>
      <c r="C25" s="8" t="str">
        <f>"2020082305"</f>
        <v>2020082305</v>
      </c>
      <c r="D25" s="9">
        <v>89.6</v>
      </c>
      <c r="E25" s="9">
        <v>88.5</v>
      </c>
      <c r="F25" s="9">
        <v>88.94</v>
      </c>
      <c r="G25" s="8" t="s">
        <v>10</v>
      </c>
    </row>
    <row r="26" spans="1:7" s="2" customFormat="1" ht="19.5" customHeight="1">
      <c r="A26" s="8">
        <v>23</v>
      </c>
      <c r="B26" s="8" t="s">
        <v>17</v>
      </c>
      <c r="C26" s="8" t="str">
        <f>"2020082304"</f>
        <v>2020082304</v>
      </c>
      <c r="D26" s="9">
        <v>87.9</v>
      </c>
      <c r="E26" s="9">
        <v>89.6</v>
      </c>
      <c r="F26" s="9">
        <v>88.92</v>
      </c>
      <c r="G26" s="8" t="s">
        <v>10</v>
      </c>
    </row>
    <row r="27" spans="1:7" s="2" customFormat="1" ht="19.5" customHeight="1">
      <c r="A27" s="8">
        <v>24</v>
      </c>
      <c r="B27" s="8" t="s">
        <v>18</v>
      </c>
      <c r="C27" s="8" t="str">
        <f>"2020092206"</f>
        <v>2020092206</v>
      </c>
      <c r="D27" s="9">
        <v>85.1</v>
      </c>
      <c r="E27" s="9">
        <v>98.9</v>
      </c>
      <c r="F27" s="9">
        <v>93.38</v>
      </c>
      <c r="G27" s="8" t="s">
        <v>10</v>
      </c>
    </row>
    <row r="28" spans="1:7" s="2" customFormat="1" ht="19.5" customHeight="1">
      <c r="A28" s="8">
        <v>25</v>
      </c>
      <c r="B28" s="8" t="s">
        <v>18</v>
      </c>
      <c r="C28" s="8" t="str">
        <f>"2020092208"</f>
        <v>2020092208</v>
      </c>
      <c r="D28" s="9">
        <v>85.9</v>
      </c>
      <c r="E28" s="9">
        <v>95.1</v>
      </c>
      <c r="F28" s="9">
        <v>91.42</v>
      </c>
      <c r="G28" s="8" t="s">
        <v>10</v>
      </c>
    </row>
    <row r="29" spans="1:7" s="2" customFormat="1" ht="19.5" customHeight="1">
      <c r="A29" s="8">
        <v>26</v>
      </c>
      <c r="B29" s="8" t="s">
        <v>18</v>
      </c>
      <c r="C29" s="8" t="str">
        <f>"2020092209"</f>
        <v>2020092209</v>
      </c>
      <c r="D29" s="9">
        <v>74.4</v>
      </c>
      <c r="E29" s="9">
        <v>69.5</v>
      </c>
      <c r="F29" s="9">
        <v>71.46000000000001</v>
      </c>
      <c r="G29" s="8" t="s">
        <v>10</v>
      </c>
    </row>
    <row r="30" spans="1:7" s="2" customFormat="1" ht="19.5" customHeight="1">
      <c r="A30" s="8">
        <v>27</v>
      </c>
      <c r="B30" s="8" t="s">
        <v>18</v>
      </c>
      <c r="C30" s="8" t="str">
        <f>"2020092210"</f>
        <v>2020092210</v>
      </c>
      <c r="D30" s="9">
        <v>64.2</v>
      </c>
      <c r="E30" s="9">
        <v>73.3</v>
      </c>
      <c r="F30" s="9">
        <v>69.66</v>
      </c>
      <c r="G30" s="8" t="s">
        <v>10</v>
      </c>
    </row>
    <row r="31" spans="1:7" s="2" customFormat="1" ht="19.5" customHeight="1">
      <c r="A31" s="8">
        <v>28</v>
      </c>
      <c r="B31" s="8" t="s">
        <v>19</v>
      </c>
      <c r="C31" s="8" t="str">
        <f>"2020101027"</f>
        <v>2020101027</v>
      </c>
      <c r="D31" s="9">
        <v>97.1</v>
      </c>
      <c r="E31" s="9">
        <v>98</v>
      </c>
      <c r="F31" s="9">
        <v>97.64</v>
      </c>
      <c r="G31" s="8" t="s">
        <v>10</v>
      </c>
    </row>
    <row r="32" spans="1:7" s="2" customFormat="1" ht="19.5" customHeight="1">
      <c r="A32" s="8">
        <v>29</v>
      </c>
      <c r="B32" s="8" t="s">
        <v>19</v>
      </c>
      <c r="C32" s="8" t="str">
        <f>"2020101101"</f>
        <v>2020101101</v>
      </c>
      <c r="D32" s="9">
        <v>95.4</v>
      </c>
      <c r="E32" s="9">
        <v>87.69999999999999</v>
      </c>
      <c r="F32" s="9">
        <v>90.78</v>
      </c>
      <c r="G32" s="8" t="s">
        <v>10</v>
      </c>
    </row>
    <row r="33" spans="1:7" s="2" customFormat="1" ht="19.5" customHeight="1">
      <c r="A33" s="8">
        <v>30</v>
      </c>
      <c r="B33" s="8" t="s">
        <v>19</v>
      </c>
      <c r="C33" s="8" t="str">
        <f>"2020101014"</f>
        <v>2020101014</v>
      </c>
      <c r="D33" s="9">
        <v>86.8</v>
      </c>
      <c r="E33" s="9">
        <v>91.3</v>
      </c>
      <c r="F33" s="9">
        <v>89.5</v>
      </c>
      <c r="G33" s="8" t="s">
        <v>10</v>
      </c>
    </row>
    <row r="34" spans="1:7" s="2" customFormat="1" ht="19.5" customHeight="1">
      <c r="A34" s="8">
        <v>31</v>
      </c>
      <c r="B34" s="8" t="s">
        <v>20</v>
      </c>
      <c r="C34" s="8" t="str">
        <f>"2020112120"</f>
        <v>2020112120</v>
      </c>
      <c r="D34" s="9">
        <v>88</v>
      </c>
      <c r="E34" s="9">
        <v>97.80000000000001</v>
      </c>
      <c r="F34" s="9">
        <v>93.88000000000001</v>
      </c>
      <c r="G34" s="8" t="s">
        <v>10</v>
      </c>
    </row>
    <row r="35" spans="1:7" s="2" customFormat="1" ht="19.5" customHeight="1">
      <c r="A35" s="8">
        <v>32</v>
      </c>
      <c r="B35" s="8" t="s">
        <v>20</v>
      </c>
      <c r="C35" s="8" t="str">
        <f>"2020112122"</f>
        <v>2020112122</v>
      </c>
      <c r="D35" s="9">
        <v>89.7</v>
      </c>
      <c r="E35" s="9">
        <v>96.3</v>
      </c>
      <c r="F35" s="9">
        <v>93.66</v>
      </c>
      <c r="G35" s="8" t="s">
        <v>10</v>
      </c>
    </row>
    <row r="36" spans="1:7" s="2" customFormat="1" ht="19.5" customHeight="1">
      <c r="A36" s="8">
        <v>33</v>
      </c>
      <c r="B36" s="8" t="s">
        <v>20</v>
      </c>
      <c r="C36" s="8" t="str">
        <f>"2020112127"</f>
        <v>2020112127</v>
      </c>
      <c r="D36" s="9">
        <v>78.5</v>
      </c>
      <c r="E36" s="9">
        <v>100.69999999999999</v>
      </c>
      <c r="F36" s="9">
        <v>91.82</v>
      </c>
      <c r="G36" s="8" t="s">
        <v>10</v>
      </c>
    </row>
    <row r="37" spans="1:7" s="2" customFormat="1" ht="19.5" customHeight="1">
      <c r="A37" s="8">
        <v>34</v>
      </c>
      <c r="B37" s="8" t="s">
        <v>21</v>
      </c>
      <c r="C37" s="8" t="str">
        <f>"2020122218"</f>
        <v>2020122218</v>
      </c>
      <c r="D37" s="9">
        <v>96.1</v>
      </c>
      <c r="E37" s="9">
        <v>89.30000000000001</v>
      </c>
      <c r="F37" s="9">
        <v>92.02000000000001</v>
      </c>
      <c r="G37" s="8" t="s">
        <v>10</v>
      </c>
    </row>
    <row r="38" spans="1:7" s="2" customFormat="1" ht="19.5" customHeight="1">
      <c r="A38" s="8">
        <v>35</v>
      </c>
      <c r="B38" s="8" t="s">
        <v>21</v>
      </c>
      <c r="C38" s="8" t="str">
        <f>"2020122223"</f>
        <v>2020122223</v>
      </c>
      <c r="D38" s="9">
        <v>91.8</v>
      </c>
      <c r="E38" s="9">
        <v>89.9</v>
      </c>
      <c r="F38" s="9">
        <v>90.66</v>
      </c>
      <c r="G38" s="8" t="s">
        <v>10</v>
      </c>
    </row>
    <row r="39" spans="1:7" s="2" customFormat="1" ht="19.5" customHeight="1">
      <c r="A39" s="8">
        <v>36</v>
      </c>
      <c r="B39" s="8" t="s">
        <v>21</v>
      </c>
      <c r="C39" s="8" t="str">
        <f>"2020122221"</f>
        <v>2020122221</v>
      </c>
      <c r="D39" s="9">
        <v>93.5</v>
      </c>
      <c r="E39" s="9">
        <v>87.30000000000001</v>
      </c>
      <c r="F39" s="9">
        <v>89.78</v>
      </c>
      <c r="G39" s="8" t="s">
        <v>10</v>
      </c>
    </row>
    <row r="40" spans="1:7" s="2" customFormat="1" ht="19.5" customHeight="1">
      <c r="A40" s="8">
        <v>37</v>
      </c>
      <c r="B40" s="8" t="s">
        <v>22</v>
      </c>
      <c r="C40" s="8" t="str">
        <f>"2020132228"</f>
        <v>2020132228</v>
      </c>
      <c r="D40" s="9">
        <v>90.7</v>
      </c>
      <c r="E40" s="9">
        <v>80.7</v>
      </c>
      <c r="F40" s="9">
        <v>84.7</v>
      </c>
      <c r="G40" s="8" t="s">
        <v>10</v>
      </c>
    </row>
    <row r="41" spans="1:7" s="2" customFormat="1" ht="19.5" customHeight="1">
      <c r="A41" s="8">
        <v>38</v>
      </c>
      <c r="B41" s="8" t="s">
        <v>22</v>
      </c>
      <c r="C41" s="8" t="str">
        <f>"2020132229"</f>
        <v>2020132229</v>
      </c>
      <c r="D41" s="9">
        <v>81.1</v>
      </c>
      <c r="E41" s="9">
        <v>80.6</v>
      </c>
      <c r="F41" s="9">
        <v>80.79999999999998</v>
      </c>
      <c r="G41" s="8" t="s">
        <v>10</v>
      </c>
    </row>
    <row r="42" spans="1:7" s="2" customFormat="1" ht="19.5" customHeight="1">
      <c r="A42" s="8">
        <v>39</v>
      </c>
      <c r="B42" s="8" t="s">
        <v>23</v>
      </c>
      <c r="C42" s="8" t="str">
        <f>"2020142217"</f>
        <v>2020142217</v>
      </c>
      <c r="D42" s="9">
        <v>86</v>
      </c>
      <c r="E42" s="9">
        <v>85.69999999999999</v>
      </c>
      <c r="F42" s="9">
        <v>85.82</v>
      </c>
      <c r="G42" s="8" t="s">
        <v>10</v>
      </c>
    </row>
    <row r="43" spans="1:7" s="2" customFormat="1" ht="19.5" customHeight="1">
      <c r="A43" s="8">
        <v>40</v>
      </c>
      <c r="B43" s="8" t="s">
        <v>23</v>
      </c>
      <c r="C43" s="8" t="str">
        <f>"2020142216"</f>
        <v>2020142216</v>
      </c>
      <c r="D43" s="9">
        <v>92.8</v>
      </c>
      <c r="E43" s="9">
        <v>76.8</v>
      </c>
      <c r="F43" s="9">
        <v>83.19999999999999</v>
      </c>
      <c r="G43" s="8" t="s">
        <v>10</v>
      </c>
    </row>
    <row r="44" spans="1:7" s="2" customFormat="1" ht="19.5" customHeight="1">
      <c r="A44" s="8">
        <v>41</v>
      </c>
      <c r="B44" s="8" t="s">
        <v>23</v>
      </c>
      <c r="C44" s="8" t="str">
        <f>"2020142213"</f>
        <v>2020142213</v>
      </c>
      <c r="D44" s="9">
        <v>75.3</v>
      </c>
      <c r="E44" s="9">
        <v>86.6</v>
      </c>
      <c r="F44" s="9">
        <v>82.08</v>
      </c>
      <c r="G44" s="8" t="s">
        <v>10</v>
      </c>
    </row>
    <row r="45" spans="1:7" s="2" customFormat="1" ht="19.5" customHeight="1">
      <c r="A45" s="8">
        <v>42</v>
      </c>
      <c r="B45" s="8" t="s">
        <v>23</v>
      </c>
      <c r="C45" s="8" t="str">
        <f>"2020142212"</f>
        <v>2020142212</v>
      </c>
      <c r="D45" s="9">
        <v>81.4</v>
      </c>
      <c r="E45" s="9">
        <v>81.29999999999998</v>
      </c>
      <c r="F45" s="9">
        <v>81.33999999999999</v>
      </c>
      <c r="G45" s="8" t="s">
        <v>10</v>
      </c>
    </row>
    <row r="46" spans="1:7" s="2" customFormat="1" ht="19.5" customHeight="1">
      <c r="A46" s="8">
        <v>43</v>
      </c>
      <c r="B46" s="8" t="s">
        <v>23</v>
      </c>
      <c r="C46" s="8" t="str">
        <f>"2020142214"</f>
        <v>2020142214</v>
      </c>
      <c r="D46" s="9">
        <v>83.7</v>
      </c>
      <c r="E46" s="9">
        <v>77.99999999999999</v>
      </c>
      <c r="F46" s="9">
        <v>80.28</v>
      </c>
      <c r="G46" s="8" t="s">
        <v>10</v>
      </c>
    </row>
    <row r="47" spans="1:7" s="2" customFormat="1" ht="19.5" customHeight="1">
      <c r="A47" s="8">
        <v>44</v>
      </c>
      <c r="B47" s="8" t="s">
        <v>23</v>
      </c>
      <c r="C47" s="8" t="str">
        <f>"2020142215"</f>
        <v>2020142215</v>
      </c>
      <c r="D47" s="9">
        <v>80.7</v>
      </c>
      <c r="E47" s="9">
        <v>79.99999999999999</v>
      </c>
      <c r="F47" s="9">
        <v>80.28</v>
      </c>
      <c r="G47" s="8" t="s">
        <v>10</v>
      </c>
    </row>
    <row r="48" spans="1:7" s="2" customFormat="1" ht="19.5" customHeight="1">
      <c r="A48" s="8">
        <v>45</v>
      </c>
      <c r="B48" s="8" t="s">
        <v>23</v>
      </c>
      <c r="C48" s="8" t="str">
        <f>"2020142211"</f>
        <v>2020142211</v>
      </c>
      <c r="D48" s="9">
        <v>71.2</v>
      </c>
      <c r="E48" s="9">
        <v>72.10000000000001</v>
      </c>
      <c r="F48" s="9">
        <v>71.74000000000001</v>
      </c>
      <c r="G48" s="8" t="s">
        <v>10</v>
      </c>
    </row>
    <row r="49" spans="1:7" s="2" customFormat="1" ht="19.5" customHeight="1">
      <c r="A49" s="8">
        <v>46</v>
      </c>
      <c r="B49" s="8" t="s">
        <v>24</v>
      </c>
      <c r="C49" s="8" t="str">
        <f>"2020162024"</f>
        <v>2020162024</v>
      </c>
      <c r="D49" s="9">
        <v>80</v>
      </c>
      <c r="E49" s="9">
        <v>102.9</v>
      </c>
      <c r="F49" s="9">
        <v>93.74</v>
      </c>
      <c r="G49" s="8" t="s">
        <v>10</v>
      </c>
    </row>
    <row r="50" spans="1:7" s="2" customFormat="1" ht="19.5" customHeight="1">
      <c r="A50" s="8">
        <v>47</v>
      </c>
      <c r="B50" s="8" t="s">
        <v>24</v>
      </c>
      <c r="C50" s="8" t="str">
        <f>"2020162015"</f>
        <v>2020162015</v>
      </c>
      <c r="D50" s="9">
        <v>81.2</v>
      </c>
      <c r="E50" s="9">
        <v>99.3</v>
      </c>
      <c r="F50" s="9">
        <v>92.06</v>
      </c>
      <c r="G50" s="8" t="s">
        <v>10</v>
      </c>
    </row>
    <row r="51" spans="1:7" s="2" customFormat="1" ht="19.5" customHeight="1">
      <c r="A51" s="8">
        <v>48</v>
      </c>
      <c r="B51" s="8" t="s">
        <v>24</v>
      </c>
      <c r="C51" s="8" t="str">
        <f>"2020162021"</f>
        <v>2020162021</v>
      </c>
      <c r="D51" s="9">
        <v>84</v>
      </c>
      <c r="E51" s="9">
        <v>95</v>
      </c>
      <c r="F51" s="9">
        <v>90.6</v>
      </c>
      <c r="G51" s="8" t="s">
        <v>10</v>
      </c>
    </row>
    <row r="52" spans="1:7" s="2" customFormat="1" ht="19.5" customHeight="1">
      <c r="A52" s="8">
        <v>49</v>
      </c>
      <c r="B52" s="8" t="s">
        <v>25</v>
      </c>
      <c r="C52" s="8" t="str">
        <f>"2020200117"</f>
        <v>2020200117</v>
      </c>
      <c r="D52" s="9">
        <v>90.2</v>
      </c>
      <c r="E52" s="9">
        <v>101.9</v>
      </c>
      <c r="F52" s="9">
        <v>97.22</v>
      </c>
      <c r="G52" s="8" t="s">
        <v>10</v>
      </c>
    </row>
    <row r="53" spans="1:7" s="2" customFormat="1" ht="19.5" customHeight="1">
      <c r="A53" s="8">
        <v>50</v>
      </c>
      <c r="B53" s="8" t="s">
        <v>25</v>
      </c>
      <c r="C53" s="8" t="str">
        <f>"2020200530"</f>
        <v>2020200530</v>
      </c>
      <c r="D53" s="9">
        <v>85.5</v>
      </c>
      <c r="E53" s="9">
        <v>100.80000000000001</v>
      </c>
      <c r="F53" s="9">
        <v>94.68</v>
      </c>
      <c r="G53" s="8" t="s">
        <v>10</v>
      </c>
    </row>
    <row r="54" spans="1:7" s="2" customFormat="1" ht="19.5" customHeight="1">
      <c r="A54" s="8">
        <v>51</v>
      </c>
      <c r="B54" s="8" t="s">
        <v>25</v>
      </c>
      <c r="C54" s="8" t="str">
        <f>"2020200829"</f>
        <v>2020200829</v>
      </c>
      <c r="D54" s="9">
        <v>80.9</v>
      </c>
      <c r="E54" s="9">
        <v>102.9</v>
      </c>
      <c r="F54" s="9">
        <v>94.1</v>
      </c>
      <c r="G54" s="8" t="s">
        <v>10</v>
      </c>
    </row>
    <row r="55" spans="1:7" s="2" customFormat="1" ht="19.5" customHeight="1">
      <c r="A55" s="8">
        <v>52</v>
      </c>
      <c r="B55" s="8" t="s">
        <v>25</v>
      </c>
      <c r="C55" s="8" t="str">
        <f>"2020202321"</f>
        <v>2020202321</v>
      </c>
      <c r="D55" s="9">
        <v>85.2</v>
      </c>
      <c r="E55" s="9">
        <v>99.9</v>
      </c>
      <c r="F55" s="9">
        <v>94.02</v>
      </c>
      <c r="G55" s="8" t="s">
        <v>10</v>
      </c>
    </row>
    <row r="56" spans="1:7" s="2" customFormat="1" ht="19.5" customHeight="1">
      <c r="A56" s="8">
        <v>53</v>
      </c>
      <c r="B56" s="8" t="s">
        <v>25</v>
      </c>
      <c r="C56" s="8" t="str">
        <f>"2020200219"</f>
        <v>2020200219</v>
      </c>
      <c r="D56" s="9">
        <v>80.1</v>
      </c>
      <c r="E56" s="9">
        <v>102.80000000000001</v>
      </c>
      <c r="F56" s="9">
        <v>93.72</v>
      </c>
      <c r="G56" s="8" t="s">
        <v>10</v>
      </c>
    </row>
    <row r="57" spans="1:7" s="2" customFormat="1" ht="19.5" customHeight="1">
      <c r="A57" s="8">
        <v>54</v>
      </c>
      <c r="B57" s="8" t="s">
        <v>25</v>
      </c>
      <c r="C57" s="8" t="str">
        <f>"2020200603"</f>
        <v>2020200603</v>
      </c>
      <c r="D57" s="9">
        <v>93.5</v>
      </c>
      <c r="E57" s="9">
        <v>93.30000000000001</v>
      </c>
      <c r="F57" s="9">
        <v>93.38</v>
      </c>
      <c r="G57" s="8" t="s">
        <v>10</v>
      </c>
    </row>
    <row r="58" spans="1:7" s="2" customFormat="1" ht="19.5" customHeight="1">
      <c r="A58" s="8">
        <v>55</v>
      </c>
      <c r="B58" s="8" t="s">
        <v>26</v>
      </c>
      <c r="C58" s="8" t="str">
        <f>"2020212326"</f>
        <v>2020212326</v>
      </c>
      <c r="D58" s="9">
        <v>92.9</v>
      </c>
      <c r="E58" s="9">
        <v>96.6</v>
      </c>
      <c r="F58" s="9">
        <v>95.12</v>
      </c>
      <c r="G58" s="8" t="s">
        <v>10</v>
      </c>
    </row>
    <row r="59" spans="1:7" s="2" customFormat="1" ht="19.5" customHeight="1">
      <c r="A59" s="8">
        <v>56</v>
      </c>
      <c r="B59" s="8" t="s">
        <v>26</v>
      </c>
      <c r="C59" s="8" t="str">
        <f>"2020212327"</f>
        <v>2020212327</v>
      </c>
      <c r="D59" s="9">
        <v>97.4</v>
      </c>
      <c r="E59" s="9">
        <v>93</v>
      </c>
      <c r="F59" s="9">
        <v>94.76</v>
      </c>
      <c r="G59" s="8" t="s">
        <v>10</v>
      </c>
    </row>
    <row r="60" spans="1:7" s="2" customFormat="1" ht="19.5" customHeight="1">
      <c r="A60" s="8">
        <v>57</v>
      </c>
      <c r="B60" s="8" t="s">
        <v>26</v>
      </c>
      <c r="C60" s="8" t="str">
        <f>"2020212328"</f>
        <v>2020212328</v>
      </c>
      <c r="D60" s="9">
        <v>77.5</v>
      </c>
      <c r="E60" s="9">
        <v>99.6</v>
      </c>
      <c r="F60" s="9">
        <v>90.76</v>
      </c>
      <c r="G60" s="8" t="s">
        <v>10</v>
      </c>
    </row>
    <row r="61" spans="1:7" s="2" customFormat="1" ht="19.5" customHeight="1">
      <c r="A61" s="8">
        <v>58</v>
      </c>
      <c r="B61" s="8" t="s">
        <v>26</v>
      </c>
      <c r="C61" s="8" t="str">
        <f>"2020212324"</f>
        <v>2020212324</v>
      </c>
      <c r="D61" s="9">
        <v>91.7</v>
      </c>
      <c r="E61" s="9">
        <v>86.8</v>
      </c>
      <c r="F61" s="9">
        <v>88.76</v>
      </c>
      <c r="G61" s="8" t="s">
        <v>10</v>
      </c>
    </row>
    <row r="62" spans="1:7" s="2" customFormat="1" ht="19.5" customHeight="1">
      <c r="A62" s="8">
        <v>59</v>
      </c>
      <c r="B62" s="8" t="s">
        <v>26</v>
      </c>
      <c r="C62" s="8" t="str">
        <f>"2020212325"</f>
        <v>2020212325</v>
      </c>
      <c r="D62" s="9">
        <v>94.5</v>
      </c>
      <c r="E62" s="9">
        <v>81.9</v>
      </c>
      <c r="F62" s="9">
        <v>86.94</v>
      </c>
      <c r="G62" s="8" t="s">
        <v>10</v>
      </c>
    </row>
    <row r="63" spans="1:7" s="2" customFormat="1" ht="19.5" customHeight="1">
      <c r="A63" s="8">
        <v>60</v>
      </c>
      <c r="B63" s="8" t="s">
        <v>27</v>
      </c>
      <c r="C63" s="8" t="str">
        <f>"2020222318"</f>
        <v>2020222318</v>
      </c>
      <c r="D63" s="9">
        <v>87.6</v>
      </c>
      <c r="E63" s="9">
        <v>93.6</v>
      </c>
      <c r="F63" s="9">
        <v>91.19999999999999</v>
      </c>
      <c r="G63" s="8" t="s">
        <v>10</v>
      </c>
    </row>
    <row r="64" spans="1:7" s="2" customFormat="1" ht="19.5" customHeight="1">
      <c r="A64" s="8">
        <v>61</v>
      </c>
      <c r="B64" s="8" t="s">
        <v>27</v>
      </c>
      <c r="C64" s="8" t="str">
        <f>"2020222317"</f>
        <v>2020222317</v>
      </c>
      <c r="D64" s="9">
        <v>80.6</v>
      </c>
      <c r="E64" s="9">
        <v>89.30000000000001</v>
      </c>
      <c r="F64" s="9">
        <v>85.82</v>
      </c>
      <c r="G64" s="8" t="s">
        <v>10</v>
      </c>
    </row>
    <row r="65" spans="1:7" s="2" customFormat="1" ht="19.5" customHeight="1">
      <c r="A65" s="8">
        <v>62</v>
      </c>
      <c r="B65" s="8" t="s">
        <v>27</v>
      </c>
      <c r="C65" s="8" t="str">
        <f>"2020222314"</f>
        <v>2020222314</v>
      </c>
      <c r="D65" s="9">
        <v>82.5</v>
      </c>
      <c r="E65" s="9">
        <v>85.6</v>
      </c>
      <c r="F65" s="9">
        <v>84.35999999999999</v>
      </c>
      <c r="G65" s="8" t="s">
        <v>10</v>
      </c>
    </row>
    <row r="66" spans="1:7" s="2" customFormat="1" ht="19.5" customHeight="1">
      <c r="A66" s="8">
        <v>63</v>
      </c>
      <c r="B66" s="8" t="s">
        <v>28</v>
      </c>
      <c r="C66" s="8" t="str">
        <f>"2020232027"</f>
        <v>2020232027</v>
      </c>
      <c r="D66" s="9">
        <v>90.3</v>
      </c>
      <c r="E66" s="9">
        <v>94.7</v>
      </c>
      <c r="F66" s="9">
        <v>92.94</v>
      </c>
      <c r="G66" s="8" t="s">
        <v>10</v>
      </c>
    </row>
    <row r="67" spans="1:7" s="2" customFormat="1" ht="19.5" customHeight="1">
      <c r="A67" s="8">
        <v>64</v>
      </c>
      <c r="B67" s="8" t="s">
        <v>28</v>
      </c>
      <c r="C67" s="8" t="str">
        <f>"2020232028"</f>
        <v>2020232028</v>
      </c>
      <c r="D67" s="9">
        <v>86.7</v>
      </c>
      <c r="E67" s="9">
        <v>95.4</v>
      </c>
      <c r="F67" s="9">
        <v>91.91999999999999</v>
      </c>
      <c r="G67" s="8" t="s">
        <v>10</v>
      </c>
    </row>
    <row r="68" spans="1:7" s="2" customFormat="1" ht="19.5" customHeight="1">
      <c r="A68" s="8">
        <v>65</v>
      </c>
      <c r="B68" s="8" t="s">
        <v>28</v>
      </c>
      <c r="C68" s="8" t="str">
        <f>"2020232029"</f>
        <v>2020232029</v>
      </c>
      <c r="D68" s="9">
        <v>96</v>
      </c>
      <c r="E68" s="9">
        <v>88.2</v>
      </c>
      <c r="F68" s="9">
        <v>91.32</v>
      </c>
      <c r="G68" s="8"/>
    </row>
    <row r="69" spans="1:7" s="2" customFormat="1" ht="19.5" customHeight="1">
      <c r="A69" s="8">
        <v>66</v>
      </c>
      <c r="B69" s="8" t="s">
        <v>29</v>
      </c>
      <c r="C69" s="8" t="str">
        <f>"2020241206"</f>
        <v>2020241206</v>
      </c>
      <c r="D69" s="9">
        <v>100.5</v>
      </c>
      <c r="E69" s="9">
        <v>86.80000000000001</v>
      </c>
      <c r="F69" s="9">
        <v>92.28</v>
      </c>
      <c r="G69" s="8" t="s">
        <v>10</v>
      </c>
    </row>
    <row r="70" spans="1:7" s="2" customFormat="1" ht="19.5" customHeight="1">
      <c r="A70" s="8">
        <v>67</v>
      </c>
      <c r="B70" s="8" t="s">
        <v>29</v>
      </c>
      <c r="C70" s="8" t="str">
        <f>"2020241130"</f>
        <v>2020241130</v>
      </c>
      <c r="D70" s="9">
        <v>90</v>
      </c>
      <c r="E70" s="9">
        <v>91.80000000000001</v>
      </c>
      <c r="F70" s="9">
        <v>91.08000000000001</v>
      </c>
      <c r="G70" s="8" t="s">
        <v>10</v>
      </c>
    </row>
    <row r="71" spans="1:7" s="2" customFormat="1" ht="19.5" customHeight="1">
      <c r="A71" s="8">
        <v>68</v>
      </c>
      <c r="B71" s="8" t="s">
        <v>29</v>
      </c>
      <c r="C71" s="8" t="str">
        <f>"2020241507"</f>
        <v>2020241507</v>
      </c>
      <c r="D71" s="9">
        <v>96.5</v>
      </c>
      <c r="E71" s="9">
        <v>86.19999999999999</v>
      </c>
      <c r="F71" s="9">
        <v>90.32</v>
      </c>
      <c r="G71" s="8" t="s">
        <v>10</v>
      </c>
    </row>
    <row r="72" spans="1:7" s="2" customFormat="1" ht="19.5" customHeight="1">
      <c r="A72" s="8">
        <v>69</v>
      </c>
      <c r="B72" s="8" t="s">
        <v>29</v>
      </c>
      <c r="C72" s="8" t="str">
        <f>"2020241503"</f>
        <v>2020241503</v>
      </c>
      <c r="D72" s="9">
        <v>95.5</v>
      </c>
      <c r="E72" s="9">
        <v>85.6</v>
      </c>
      <c r="F72" s="9">
        <v>89.56</v>
      </c>
      <c r="G72" s="8" t="s">
        <v>10</v>
      </c>
    </row>
    <row r="73" spans="1:7" s="2" customFormat="1" ht="19.5" customHeight="1">
      <c r="A73" s="8">
        <v>70</v>
      </c>
      <c r="B73" s="8" t="s">
        <v>29</v>
      </c>
      <c r="C73" s="8" t="str">
        <f>"2020241122"</f>
        <v>2020241122</v>
      </c>
      <c r="D73" s="9">
        <v>88.8</v>
      </c>
      <c r="E73" s="9">
        <v>89.50000000000001</v>
      </c>
      <c r="F73" s="9">
        <v>89.22000000000001</v>
      </c>
      <c r="G73" s="8" t="s">
        <v>10</v>
      </c>
    </row>
    <row r="74" spans="1:7" s="2" customFormat="1" ht="19.5" customHeight="1">
      <c r="A74" s="8">
        <v>71</v>
      </c>
      <c r="B74" s="8" t="s">
        <v>29</v>
      </c>
      <c r="C74" s="8" t="str">
        <f>"2020241125"</f>
        <v>2020241125</v>
      </c>
      <c r="D74" s="9">
        <v>80.5</v>
      </c>
      <c r="E74" s="9">
        <v>94</v>
      </c>
      <c r="F74" s="9">
        <v>88.6</v>
      </c>
      <c r="G74" s="8" t="s">
        <v>10</v>
      </c>
    </row>
    <row r="75" spans="1:7" s="2" customFormat="1" ht="19.5" customHeight="1">
      <c r="A75" s="8">
        <v>72</v>
      </c>
      <c r="B75" s="8" t="s">
        <v>30</v>
      </c>
      <c r="C75" s="8" t="str">
        <f>"2020252226"</f>
        <v>2020252226</v>
      </c>
      <c r="D75" s="9">
        <v>90</v>
      </c>
      <c r="E75" s="9">
        <v>90</v>
      </c>
      <c r="F75" s="9">
        <v>90</v>
      </c>
      <c r="G75" s="8" t="s">
        <v>10</v>
      </c>
    </row>
    <row r="76" spans="1:7" s="2" customFormat="1" ht="19.5" customHeight="1">
      <c r="A76" s="8">
        <v>73</v>
      </c>
      <c r="B76" s="8" t="s">
        <v>30</v>
      </c>
      <c r="C76" s="8" t="str">
        <f>"2020252227"</f>
        <v>2020252227</v>
      </c>
      <c r="D76" s="9">
        <v>89.4</v>
      </c>
      <c r="E76" s="9">
        <v>74.29999999999998</v>
      </c>
      <c r="F76" s="9">
        <v>80.34</v>
      </c>
      <c r="G76" s="8" t="s">
        <v>10</v>
      </c>
    </row>
  </sheetData>
  <sheetProtection/>
  <mergeCells count="2">
    <mergeCell ref="A1:B1"/>
    <mergeCell ref="A2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2020-11-30T07:13:14Z</dcterms:created>
  <dcterms:modified xsi:type="dcterms:W3CDTF">2020-12-08T01:12:47Z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