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<sst xmlns="http://schemas.openxmlformats.org/spreadsheetml/2006/main" count="1035" uniqueCount="10">
  <si>
    <t>城关街道公开选聘社区工作人员笔试成绩</t>
  </si>
  <si>
    <t>考场号</t>
  </si>
  <si>
    <t>座位号</t>
  </si>
  <si>
    <t>报考岗位</t>
  </si>
  <si>
    <t>准考证号</t>
  </si>
  <si>
    <t>笔试成绩</t>
  </si>
  <si>
    <t>备注</t>
  </si>
  <si>
    <t>1001_社区工作人员</t>
  </si>
  <si>
    <t>缺考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</si>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</sst>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6"/>
  <sheetViews>
    <sheetView tabSelected="1" zoomScaleSheetLayoutView="100" workbookViewId="0" topLeftCell="A1">
      <selection activeCell="C5" sqref="C5"/>
    </sheetView>
  </sheetViews>
  <sheetFormatPr defaultColWidth="9.875" defaultRowHeight="18" customHeight="1"/>
  <cols>
    <col min="1" max="1" width="9.375" style="1" customWidth="1"/>
    <col min="2" max="2" width="10.00390625" style="1" customWidth="1"/>
    <col min="3" max="3" width="20.25390625" style="1" customWidth="1"/>
    <col min="4" max="4" width="22.50390625" style="1" customWidth="1"/>
    <col min="5" max="5" width="17.50390625" style="1" customWidth="1"/>
    <col min="6" max="6" width="14.375" style="1" customWidth="1"/>
    <col min="7" max="16384" width="9.875" style="1" customWidth="1"/>
  </cols>
  <sheetData>
    <row r="1" spans="1:6" s="1" customFormat="1" ht="39.75" customHeight="1">
      <c r="A1" s="3" t="s">
        <v>0</v>
      </c>
      <c r="B1" s="3"/>
      <c r="C1" s="3"/>
      <c r="D1" s="3"/>
      <c r="E1" s="3"/>
      <c r="F1" s="3"/>
    </row>
    <row r="2" spans="1:6" s="2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8" customHeight="1">
      <c r="A3" s="5">
        <v>1</v>
      </c>
      <c r="B3" s="6">
        <v>1</v>
      </c>
      <c r="C3" s="6" t="s">
        <v>7</v>
      </c>
      <c r="D3" s="6" t="str">
        <f>"20200100101"</f>
        <v>20200100101</v>
      </c>
      <c r="E3" s="7">
        <v>0</v>
      </c>
      <c r="F3" s="6" t="s">
        <v>8</v>
      </c>
    </row>
    <row r="4" spans="1:6" s="1" customFormat="1" ht="18" customHeight="1">
      <c r="A4" s="8"/>
      <c r="B4" s="6">
        <v>2</v>
      </c>
      <c r="C4" s="6" t="s">
        <v>7</v>
      </c>
      <c r="D4" s="6" t="str">
        <f>"20200100102"</f>
        <v>20200100102</v>
      </c>
      <c r="E4" s="7">
        <v>71.37</v>
      </c>
      <c r="F4" s="6" t="s">
        <v>9</v>
      </c>
    </row>
    <row r="5" spans="1:6" s="1" customFormat="1" ht="18" customHeight="1">
      <c r="A5" s="8"/>
      <c r="B5" s="6">
        <v>3</v>
      </c>
      <c r="C5" s="6" t="s">
        <v>7</v>
      </c>
      <c r="D5" s="6" t="str">
        <f>"20200100103"</f>
        <v>20200100103</v>
      </c>
      <c r="E5" s="7">
        <v>64.88</v>
      </c>
      <c r="F5" s="6" t="s">
        <v>9</v>
      </c>
    </row>
    <row r="6" spans="1:6" s="1" customFormat="1" ht="18" customHeight="1">
      <c r="A6" s="8"/>
      <c r="B6" s="6">
        <v>4</v>
      </c>
      <c r="C6" s="6" t="s">
        <v>7</v>
      </c>
      <c r="D6" s="6" t="str">
        <f>"20200100104"</f>
        <v>20200100104</v>
      </c>
      <c r="E6" s="7">
        <v>71.89</v>
      </c>
      <c r="F6" s="6" t="s">
        <v>9</v>
      </c>
    </row>
    <row r="7" spans="1:6" s="1" customFormat="1" ht="18" customHeight="1">
      <c r="A7" s="8"/>
      <c r="B7" s="6">
        <v>5</v>
      </c>
      <c r="C7" s="6" t="s">
        <v>7</v>
      </c>
      <c r="D7" s="6" t="str">
        <f>"20200100105"</f>
        <v>20200100105</v>
      </c>
      <c r="E7" s="7">
        <v>0</v>
      </c>
      <c r="F7" s="6" t="s">
        <v>8</v>
      </c>
    </row>
    <row r="8" spans="1:6" s="1" customFormat="1" ht="18" customHeight="1">
      <c r="A8" s="8"/>
      <c r="B8" s="6">
        <v>6</v>
      </c>
      <c r="C8" s="6" t="s">
        <v>7</v>
      </c>
      <c r="D8" s="6" t="str">
        <f>"20200100106"</f>
        <v>20200100106</v>
      </c>
      <c r="E8" s="7">
        <v>82.59</v>
      </c>
      <c r="F8" s="6" t="s">
        <v>9</v>
      </c>
    </row>
    <row r="9" spans="1:6" s="1" customFormat="1" ht="18" customHeight="1">
      <c r="A9" s="8"/>
      <c r="B9" s="6">
        <v>7</v>
      </c>
      <c r="C9" s="6" t="s">
        <v>7</v>
      </c>
      <c r="D9" s="6" t="str">
        <f>"20200100107"</f>
        <v>20200100107</v>
      </c>
      <c r="E9" s="7">
        <v>0</v>
      </c>
      <c r="F9" s="6" t="s">
        <v>8</v>
      </c>
    </row>
    <row r="10" spans="1:6" s="1" customFormat="1" ht="18" customHeight="1">
      <c r="A10" s="8"/>
      <c r="B10" s="6">
        <v>8</v>
      </c>
      <c r="C10" s="6" t="s">
        <v>7</v>
      </c>
      <c r="D10" s="6" t="str">
        <f>"20200100108"</f>
        <v>20200100108</v>
      </c>
      <c r="E10" s="7">
        <v>71.61</v>
      </c>
      <c r="F10" s="6" t="s">
        <v>9</v>
      </c>
    </row>
    <row r="11" spans="1:6" s="1" customFormat="1" ht="18" customHeight="1">
      <c r="A11" s="8"/>
      <c r="B11" s="6">
        <v>9</v>
      </c>
      <c r="C11" s="6" t="s">
        <v>7</v>
      </c>
      <c r="D11" s="6" t="str">
        <f>"20200100109"</f>
        <v>20200100109</v>
      </c>
      <c r="E11" s="7">
        <v>0</v>
      </c>
      <c r="F11" s="6" t="s">
        <v>8</v>
      </c>
    </row>
    <row r="12" spans="1:6" s="1" customFormat="1" ht="18" customHeight="1">
      <c r="A12" s="8"/>
      <c r="B12" s="6">
        <v>10</v>
      </c>
      <c r="C12" s="6" t="s">
        <v>7</v>
      </c>
      <c r="D12" s="6" t="str">
        <f>"20200100110"</f>
        <v>20200100110</v>
      </c>
      <c r="E12" s="7">
        <v>0</v>
      </c>
      <c r="F12" s="6" t="s">
        <v>8</v>
      </c>
    </row>
    <row r="13" spans="1:6" s="1" customFormat="1" ht="18" customHeight="1">
      <c r="A13" s="8"/>
      <c r="B13" s="6">
        <v>11</v>
      </c>
      <c r="C13" s="6" t="s">
        <v>7</v>
      </c>
      <c r="D13" s="6" t="str">
        <f>"20200100111"</f>
        <v>20200100111</v>
      </c>
      <c r="E13" s="7">
        <v>0</v>
      </c>
      <c r="F13" s="6" t="s">
        <v>8</v>
      </c>
    </row>
    <row r="14" spans="1:6" s="1" customFormat="1" ht="18" customHeight="1">
      <c r="A14" s="8"/>
      <c r="B14" s="6">
        <v>12</v>
      </c>
      <c r="C14" s="6" t="s">
        <v>7</v>
      </c>
      <c r="D14" s="6" t="str">
        <f>"20200100112"</f>
        <v>20200100112</v>
      </c>
      <c r="E14" s="7">
        <v>0</v>
      </c>
      <c r="F14" s="6" t="s">
        <v>8</v>
      </c>
    </row>
    <row r="15" spans="1:6" s="1" customFormat="1" ht="18" customHeight="1">
      <c r="A15" s="8"/>
      <c r="B15" s="6">
        <v>13</v>
      </c>
      <c r="C15" s="6" t="s">
        <v>7</v>
      </c>
      <c r="D15" s="6" t="str">
        <f>"20200100113"</f>
        <v>20200100113</v>
      </c>
      <c r="E15" s="7">
        <v>0</v>
      </c>
      <c r="F15" s="6" t="s">
        <v>8</v>
      </c>
    </row>
    <row r="16" spans="1:6" s="1" customFormat="1" ht="18" customHeight="1">
      <c r="A16" s="8"/>
      <c r="B16" s="6">
        <v>14</v>
      </c>
      <c r="C16" s="6" t="s">
        <v>7</v>
      </c>
      <c r="D16" s="6" t="str">
        <f>"20200100114"</f>
        <v>20200100114</v>
      </c>
      <c r="E16" s="7">
        <v>65.31</v>
      </c>
      <c r="F16" s="6" t="s">
        <v>9</v>
      </c>
    </row>
    <row r="17" spans="1:6" s="1" customFormat="1" ht="18" customHeight="1">
      <c r="A17" s="8"/>
      <c r="B17" s="6">
        <v>15</v>
      </c>
      <c r="C17" s="6" t="s">
        <v>7</v>
      </c>
      <c r="D17" s="6" t="str">
        <f>"20200100115"</f>
        <v>20200100115</v>
      </c>
      <c r="E17" s="7">
        <v>0</v>
      </c>
      <c r="F17" s="6" t="s">
        <v>8</v>
      </c>
    </row>
    <row r="18" spans="1:6" s="1" customFormat="1" ht="18" customHeight="1">
      <c r="A18" s="8"/>
      <c r="B18" s="6">
        <v>16</v>
      </c>
      <c r="C18" s="6" t="s">
        <v>7</v>
      </c>
      <c r="D18" s="6" t="str">
        <f>"20200100116"</f>
        <v>20200100116</v>
      </c>
      <c r="E18" s="7">
        <v>53.72</v>
      </c>
      <c r="F18" s="6" t="s">
        <v>9</v>
      </c>
    </row>
    <row r="19" spans="1:6" s="1" customFormat="1" ht="18" customHeight="1">
      <c r="A19" s="8"/>
      <c r="B19" s="6">
        <v>17</v>
      </c>
      <c r="C19" s="6" t="s">
        <v>7</v>
      </c>
      <c r="D19" s="6" t="str">
        <f>"20200100117"</f>
        <v>20200100117</v>
      </c>
      <c r="E19" s="7">
        <v>60.43</v>
      </c>
      <c r="F19" s="6" t="s">
        <v>9</v>
      </c>
    </row>
    <row r="20" spans="1:6" s="1" customFormat="1" ht="18" customHeight="1">
      <c r="A20" s="8"/>
      <c r="B20" s="6">
        <v>18</v>
      </c>
      <c r="C20" s="6" t="s">
        <v>7</v>
      </c>
      <c r="D20" s="6" t="str">
        <f>"20200100118"</f>
        <v>20200100118</v>
      </c>
      <c r="E20" s="7">
        <v>55.86</v>
      </c>
      <c r="F20" s="6" t="s">
        <v>9</v>
      </c>
    </row>
    <row r="21" spans="1:6" s="1" customFormat="1" ht="18" customHeight="1">
      <c r="A21" s="8"/>
      <c r="B21" s="6">
        <v>19</v>
      </c>
      <c r="C21" s="6" t="s">
        <v>7</v>
      </c>
      <c r="D21" s="6" t="str">
        <f>"20200100119"</f>
        <v>20200100119</v>
      </c>
      <c r="E21" s="7">
        <v>0</v>
      </c>
      <c r="F21" s="6" t="s">
        <v>8</v>
      </c>
    </row>
    <row r="22" spans="1:6" s="1" customFormat="1" ht="18" customHeight="1">
      <c r="A22" s="8"/>
      <c r="B22" s="6">
        <v>20</v>
      </c>
      <c r="C22" s="6" t="s">
        <v>7</v>
      </c>
      <c r="D22" s="6" t="str">
        <f>"20200100120"</f>
        <v>20200100120</v>
      </c>
      <c r="E22" s="7">
        <v>0</v>
      </c>
      <c r="F22" s="6" t="s">
        <v>8</v>
      </c>
    </row>
    <row r="23" spans="1:6" s="1" customFormat="1" ht="18" customHeight="1">
      <c r="A23" s="8"/>
      <c r="B23" s="6">
        <v>21</v>
      </c>
      <c r="C23" s="6" t="s">
        <v>7</v>
      </c>
      <c r="D23" s="6" t="str">
        <f>"20200100121"</f>
        <v>20200100121</v>
      </c>
      <c r="E23" s="7">
        <v>0</v>
      </c>
      <c r="F23" s="6" t="s">
        <v>8</v>
      </c>
    </row>
    <row r="24" spans="1:6" s="1" customFormat="1" ht="18" customHeight="1">
      <c r="A24" s="8"/>
      <c r="B24" s="6">
        <v>22</v>
      </c>
      <c r="C24" s="6" t="s">
        <v>7</v>
      </c>
      <c r="D24" s="6" t="str">
        <f>"20200100122"</f>
        <v>20200100122</v>
      </c>
      <c r="E24" s="7">
        <v>75.64</v>
      </c>
      <c r="F24" s="6" t="s">
        <v>9</v>
      </c>
    </row>
    <row r="25" spans="1:6" s="1" customFormat="1" ht="18" customHeight="1">
      <c r="A25" s="8"/>
      <c r="B25" s="6">
        <v>23</v>
      </c>
      <c r="C25" s="6" t="s">
        <v>7</v>
      </c>
      <c r="D25" s="6" t="str">
        <f>"20200100123"</f>
        <v>20200100123</v>
      </c>
      <c r="E25" s="7">
        <v>76.67</v>
      </c>
      <c r="F25" s="6" t="s">
        <v>9</v>
      </c>
    </row>
    <row r="26" spans="1:6" s="1" customFormat="1" ht="18" customHeight="1">
      <c r="A26" s="8"/>
      <c r="B26" s="6">
        <v>24</v>
      </c>
      <c r="C26" s="6" t="s">
        <v>7</v>
      </c>
      <c r="D26" s="6" t="str">
        <f>"20200100124"</f>
        <v>20200100124</v>
      </c>
      <c r="E26" s="7">
        <v>75.6</v>
      </c>
      <c r="F26" s="6" t="s">
        <v>9</v>
      </c>
    </row>
    <row r="27" spans="1:6" s="1" customFormat="1" ht="18" customHeight="1">
      <c r="A27" s="8"/>
      <c r="B27" s="6">
        <v>25</v>
      </c>
      <c r="C27" s="6" t="s">
        <v>7</v>
      </c>
      <c r="D27" s="6" t="str">
        <f>"20200100125"</f>
        <v>20200100125</v>
      </c>
      <c r="E27" s="7">
        <v>74.18</v>
      </c>
      <c r="F27" s="6" t="s">
        <v>9</v>
      </c>
    </row>
    <row r="28" spans="1:6" s="1" customFormat="1" ht="18" customHeight="1">
      <c r="A28" s="8"/>
      <c r="B28" s="6">
        <v>26</v>
      </c>
      <c r="C28" s="6" t="s">
        <v>7</v>
      </c>
      <c r="D28" s="6" t="str">
        <f>"20200100126"</f>
        <v>20200100126</v>
      </c>
      <c r="E28" s="7">
        <v>63.58</v>
      </c>
      <c r="F28" s="6" t="s">
        <v>9</v>
      </c>
    </row>
    <row r="29" spans="1:6" s="1" customFormat="1" ht="18" customHeight="1">
      <c r="A29" s="8"/>
      <c r="B29" s="6">
        <v>27</v>
      </c>
      <c r="C29" s="6" t="s">
        <v>7</v>
      </c>
      <c r="D29" s="6" t="str">
        <f>"20200100127"</f>
        <v>20200100127</v>
      </c>
      <c r="E29" s="7">
        <v>0</v>
      </c>
      <c r="F29" s="6" t="s">
        <v>8</v>
      </c>
    </row>
    <row r="30" spans="1:6" s="1" customFormat="1" ht="18" customHeight="1">
      <c r="A30" s="8"/>
      <c r="B30" s="6">
        <v>28</v>
      </c>
      <c r="C30" s="6" t="s">
        <v>7</v>
      </c>
      <c r="D30" s="6" t="str">
        <f>"20200100128"</f>
        <v>20200100128</v>
      </c>
      <c r="E30" s="7">
        <v>79.17</v>
      </c>
      <c r="F30" s="6" t="s">
        <v>9</v>
      </c>
    </row>
    <row r="31" spans="1:6" s="1" customFormat="1" ht="18" customHeight="1">
      <c r="A31" s="8"/>
      <c r="B31" s="6">
        <v>29</v>
      </c>
      <c r="C31" s="6" t="s">
        <v>7</v>
      </c>
      <c r="D31" s="6" t="str">
        <f>"20200100129"</f>
        <v>20200100129</v>
      </c>
      <c r="E31" s="7">
        <v>0</v>
      </c>
      <c r="F31" s="6" t="s">
        <v>8</v>
      </c>
    </row>
    <row r="32" spans="1:6" s="1" customFormat="1" ht="18" customHeight="1">
      <c r="A32" s="9"/>
      <c r="B32" s="6">
        <v>30</v>
      </c>
      <c r="C32" s="6" t="s">
        <v>7</v>
      </c>
      <c r="D32" s="6" t="str">
        <f>"20200100130"</f>
        <v>20200100130</v>
      </c>
      <c r="E32" s="7">
        <v>0</v>
      </c>
      <c r="F32" s="6" t="s">
        <v>8</v>
      </c>
    </row>
    <row r="33" spans="1:6" s="1" customFormat="1" ht="18" customHeight="1">
      <c r="A33" s="5">
        <v>2</v>
      </c>
      <c r="B33" s="6">
        <v>1</v>
      </c>
      <c r="C33" s="6" t="s">
        <v>7</v>
      </c>
      <c r="D33" s="6" t="str">
        <f>"20200100201"</f>
        <v>20200100201</v>
      </c>
      <c r="E33" s="7">
        <v>0</v>
      </c>
      <c r="F33" s="6" t="s">
        <v>8</v>
      </c>
    </row>
    <row r="34" spans="1:6" s="1" customFormat="1" ht="18" customHeight="1">
      <c r="A34" s="8"/>
      <c r="B34" s="6">
        <v>2</v>
      </c>
      <c r="C34" s="6" t="s">
        <v>7</v>
      </c>
      <c r="D34" s="6" t="str">
        <f>"20200100202"</f>
        <v>20200100202</v>
      </c>
      <c r="E34" s="7">
        <v>75.21</v>
      </c>
      <c r="F34" s="6" t="s">
        <v>9</v>
      </c>
    </row>
    <row r="35" spans="1:6" s="1" customFormat="1" ht="18" customHeight="1">
      <c r="A35" s="8"/>
      <c r="B35" s="6">
        <v>3</v>
      </c>
      <c r="C35" s="6" t="s">
        <v>7</v>
      </c>
      <c r="D35" s="6" t="str">
        <f>"20200100203"</f>
        <v>20200100203</v>
      </c>
      <c r="E35" s="7">
        <v>0</v>
      </c>
      <c r="F35" s="6" t="s">
        <v>8</v>
      </c>
    </row>
    <row r="36" spans="1:6" s="1" customFormat="1" ht="18" customHeight="1">
      <c r="A36" s="8"/>
      <c r="B36" s="6">
        <v>4</v>
      </c>
      <c r="C36" s="6" t="s">
        <v>7</v>
      </c>
      <c r="D36" s="6" t="str">
        <f>"20200100204"</f>
        <v>20200100204</v>
      </c>
      <c r="E36" s="7">
        <v>72.3</v>
      </c>
      <c r="F36" s="6" t="s">
        <v>9</v>
      </c>
    </row>
    <row r="37" spans="1:6" s="1" customFormat="1" ht="18" customHeight="1">
      <c r="A37" s="8"/>
      <c r="B37" s="6">
        <v>5</v>
      </c>
      <c r="C37" s="6" t="s">
        <v>7</v>
      </c>
      <c r="D37" s="6" t="str">
        <f>"20200100205"</f>
        <v>20200100205</v>
      </c>
      <c r="E37" s="7">
        <v>75.03</v>
      </c>
      <c r="F37" s="6" t="s">
        <v>9</v>
      </c>
    </row>
    <row r="38" spans="1:6" s="1" customFormat="1" ht="18" customHeight="1">
      <c r="A38" s="8"/>
      <c r="B38" s="6">
        <v>6</v>
      </c>
      <c r="C38" s="6" t="s">
        <v>7</v>
      </c>
      <c r="D38" s="6" t="str">
        <f>"20200100206"</f>
        <v>20200100206</v>
      </c>
      <c r="E38" s="7">
        <v>72.96</v>
      </c>
      <c r="F38" s="6" t="s">
        <v>9</v>
      </c>
    </row>
    <row r="39" spans="1:6" s="1" customFormat="1" ht="18" customHeight="1">
      <c r="A39" s="8"/>
      <c r="B39" s="6">
        <v>7</v>
      </c>
      <c r="C39" s="6" t="s">
        <v>7</v>
      </c>
      <c r="D39" s="6" t="str">
        <f>"20200100207"</f>
        <v>20200100207</v>
      </c>
      <c r="E39" s="7">
        <v>49.01</v>
      </c>
      <c r="F39" s="6" t="s">
        <v>9</v>
      </c>
    </row>
    <row r="40" spans="1:6" s="1" customFormat="1" ht="18" customHeight="1">
      <c r="A40" s="8"/>
      <c r="B40" s="6">
        <v>8</v>
      </c>
      <c r="C40" s="6" t="s">
        <v>7</v>
      </c>
      <c r="D40" s="6" t="str">
        <f>"20200100208"</f>
        <v>20200100208</v>
      </c>
      <c r="E40" s="7">
        <v>72.1</v>
      </c>
      <c r="F40" s="6" t="s">
        <v>9</v>
      </c>
    </row>
    <row r="41" spans="1:6" s="1" customFormat="1" ht="18" customHeight="1">
      <c r="A41" s="8"/>
      <c r="B41" s="6">
        <v>9</v>
      </c>
      <c r="C41" s="6" t="s">
        <v>7</v>
      </c>
      <c r="D41" s="6" t="str">
        <f>"20200100209"</f>
        <v>20200100209</v>
      </c>
      <c r="E41" s="7">
        <v>67.67</v>
      </c>
      <c r="F41" s="6" t="s">
        <v>9</v>
      </c>
    </row>
    <row r="42" spans="1:6" s="1" customFormat="1" ht="18" customHeight="1">
      <c r="A42" s="8"/>
      <c r="B42" s="6">
        <v>10</v>
      </c>
      <c r="C42" s="6" t="s">
        <v>7</v>
      </c>
      <c r="D42" s="6" t="str">
        <f>"20200100210"</f>
        <v>20200100210</v>
      </c>
      <c r="E42" s="7">
        <v>68.64</v>
      </c>
      <c r="F42" s="6" t="s">
        <v>9</v>
      </c>
    </row>
    <row r="43" spans="1:6" s="1" customFormat="1" ht="18" customHeight="1">
      <c r="A43" s="8"/>
      <c r="B43" s="6">
        <v>11</v>
      </c>
      <c r="C43" s="6" t="s">
        <v>7</v>
      </c>
      <c r="D43" s="6" t="str">
        <f>"20200100211"</f>
        <v>20200100211</v>
      </c>
      <c r="E43" s="7">
        <v>65.09</v>
      </c>
      <c r="F43" s="6" t="s">
        <v>9</v>
      </c>
    </row>
    <row r="44" spans="1:6" s="1" customFormat="1" ht="18" customHeight="1">
      <c r="A44" s="8"/>
      <c r="B44" s="6">
        <v>12</v>
      </c>
      <c r="C44" s="6" t="s">
        <v>7</v>
      </c>
      <c r="D44" s="6" t="str">
        <f>"20200100212"</f>
        <v>20200100212</v>
      </c>
      <c r="E44" s="7">
        <v>63.39</v>
      </c>
      <c r="F44" s="6" t="s">
        <v>9</v>
      </c>
    </row>
    <row r="45" spans="1:6" s="1" customFormat="1" ht="18" customHeight="1">
      <c r="A45" s="8"/>
      <c r="B45" s="6">
        <v>13</v>
      </c>
      <c r="C45" s="6" t="s">
        <v>7</v>
      </c>
      <c r="D45" s="6" t="str">
        <f>"20200100213"</f>
        <v>20200100213</v>
      </c>
      <c r="E45" s="7">
        <v>59.04</v>
      </c>
      <c r="F45" s="6" t="s">
        <v>9</v>
      </c>
    </row>
    <row r="46" spans="1:6" s="1" customFormat="1" ht="18" customHeight="1">
      <c r="A46" s="8"/>
      <c r="B46" s="6">
        <v>14</v>
      </c>
      <c r="C46" s="6" t="s">
        <v>7</v>
      </c>
      <c r="D46" s="6" t="str">
        <f>"20200100214"</f>
        <v>20200100214</v>
      </c>
      <c r="E46" s="7">
        <v>77.31</v>
      </c>
      <c r="F46" s="6" t="s">
        <v>9</v>
      </c>
    </row>
    <row r="47" spans="1:6" s="1" customFormat="1" ht="18" customHeight="1">
      <c r="A47" s="8"/>
      <c r="B47" s="6">
        <v>15</v>
      </c>
      <c r="C47" s="6" t="s">
        <v>7</v>
      </c>
      <c r="D47" s="6" t="str">
        <f>"20200100215"</f>
        <v>20200100215</v>
      </c>
      <c r="E47" s="7">
        <v>60</v>
      </c>
      <c r="F47" s="6" t="s">
        <v>9</v>
      </c>
    </row>
    <row r="48" spans="1:6" s="1" customFormat="1" ht="18" customHeight="1">
      <c r="A48" s="8"/>
      <c r="B48" s="6">
        <v>16</v>
      </c>
      <c r="C48" s="6" t="s">
        <v>7</v>
      </c>
      <c r="D48" s="6" t="str">
        <f>"20200100216"</f>
        <v>20200100216</v>
      </c>
      <c r="E48" s="7">
        <v>65.3</v>
      </c>
      <c r="F48" s="6" t="s">
        <v>9</v>
      </c>
    </row>
    <row r="49" spans="1:6" s="1" customFormat="1" ht="18" customHeight="1">
      <c r="A49" s="8"/>
      <c r="B49" s="6">
        <v>17</v>
      </c>
      <c r="C49" s="6" t="s">
        <v>7</v>
      </c>
      <c r="D49" s="6" t="str">
        <f>"20200100217"</f>
        <v>20200100217</v>
      </c>
      <c r="E49" s="7">
        <v>77.64</v>
      </c>
      <c r="F49" s="6" t="s">
        <v>9</v>
      </c>
    </row>
    <row r="50" spans="1:6" s="1" customFormat="1" ht="18" customHeight="1">
      <c r="A50" s="8"/>
      <c r="B50" s="6">
        <v>18</v>
      </c>
      <c r="C50" s="6" t="s">
        <v>7</v>
      </c>
      <c r="D50" s="6" t="str">
        <f>"20200100218"</f>
        <v>20200100218</v>
      </c>
      <c r="E50" s="7">
        <v>61.29</v>
      </c>
      <c r="F50" s="6" t="s">
        <v>9</v>
      </c>
    </row>
    <row r="51" spans="1:6" s="1" customFormat="1" ht="18" customHeight="1">
      <c r="A51" s="8"/>
      <c r="B51" s="6">
        <v>19</v>
      </c>
      <c r="C51" s="6" t="s">
        <v>7</v>
      </c>
      <c r="D51" s="6" t="str">
        <f>"20200100219"</f>
        <v>20200100219</v>
      </c>
      <c r="E51" s="7">
        <v>0</v>
      </c>
      <c r="F51" s="6" t="s">
        <v>8</v>
      </c>
    </row>
    <row r="52" spans="1:6" s="1" customFormat="1" ht="18" customHeight="1">
      <c r="A52" s="8"/>
      <c r="B52" s="6">
        <v>20</v>
      </c>
      <c r="C52" s="6" t="s">
        <v>7</v>
      </c>
      <c r="D52" s="6" t="str">
        <f>"20200100220"</f>
        <v>20200100220</v>
      </c>
      <c r="E52" s="7">
        <v>66.69</v>
      </c>
      <c r="F52" s="6" t="s">
        <v>9</v>
      </c>
    </row>
    <row r="53" spans="1:6" s="1" customFormat="1" ht="18" customHeight="1">
      <c r="A53" s="8"/>
      <c r="B53" s="6">
        <v>21</v>
      </c>
      <c r="C53" s="6" t="s">
        <v>7</v>
      </c>
      <c r="D53" s="6" t="str">
        <f>"20200100221"</f>
        <v>20200100221</v>
      </c>
      <c r="E53" s="7">
        <v>0</v>
      </c>
      <c r="F53" s="6" t="s">
        <v>8</v>
      </c>
    </row>
    <row r="54" spans="1:6" s="1" customFormat="1" ht="18" customHeight="1">
      <c r="A54" s="8"/>
      <c r="B54" s="6">
        <v>22</v>
      </c>
      <c r="C54" s="6" t="s">
        <v>7</v>
      </c>
      <c r="D54" s="6" t="str">
        <f>"20200100222"</f>
        <v>20200100222</v>
      </c>
      <c r="E54" s="7">
        <v>76.37</v>
      </c>
      <c r="F54" s="6" t="s">
        <v>9</v>
      </c>
    </row>
    <row r="55" spans="1:6" s="1" customFormat="1" ht="18" customHeight="1">
      <c r="A55" s="8"/>
      <c r="B55" s="6">
        <v>23</v>
      </c>
      <c r="C55" s="6" t="s">
        <v>7</v>
      </c>
      <c r="D55" s="6" t="str">
        <f>"20200100223"</f>
        <v>20200100223</v>
      </c>
      <c r="E55" s="7">
        <v>0</v>
      </c>
      <c r="F55" s="6" t="s">
        <v>8</v>
      </c>
    </row>
    <row r="56" spans="1:6" s="1" customFormat="1" ht="18" customHeight="1">
      <c r="A56" s="8"/>
      <c r="B56" s="6">
        <v>24</v>
      </c>
      <c r="C56" s="6" t="s">
        <v>7</v>
      </c>
      <c r="D56" s="6" t="str">
        <f>"20200100224"</f>
        <v>20200100224</v>
      </c>
      <c r="E56" s="7">
        <v>63.3</v>
      </c>
      <c r="F56" s="6" t="s">
        <v>9</v>
      </c>
    </row>
    <row r="57" spans="1:6" s="1" customFormat="1" ht="18" customHeight="1">
      <c r="A57" s="8"/>
      <c r="B57" s="6">
        <v>25</v>
      </c>
      <c r="C57" s="6" t="s">
        <v>7</v>
      </c>
      <c r="D57" s="6" t="str">
        <f>"20200100225"</f>
        <v>20200100225</v>
      </c>
      <c r="E57" s="7">
        <v>68.84</v>
      </c>
      <c r="F57" s="6" t="s">
        <v>9</v>
      </c>
    </row>
    <row r="58" spans="1:6" s="1" customFormat="1" ht="18" customHeight="1">
      <c r="A58" s="8"/>
      <c r="B58" s="6">
        <v>26</v>
      </c>
      <c r="C58" s="6" t="s">
        <v>7</v>
      </c>
      <c r="D58" s="6" t="str">
        <f>"20200100226"</f>
        <v>20200100226</v>
      </c>
      <c r="E58" s="7">
        <v>60.29</v>
      </c>
      <c r="F58" s="6" t="s">
        <v>9</v>
      </c>
    </row>
    <row r="59" spans="1:6" s="1" customFormat="1" ht="18" customHeight="1">
      <c r="A59" s="8"/>
      <c r="B59" s="6">
        <v>27</v>
      </c>
      <c r="C59" s="6" t="s">
        <v>7</v>
      </c>
      <c r="D59" s="6" t="str">
        <f>"20200100227"</f>
        <v>20200100227</v>
      </c>
      <c r="E59" s="7">
        <v>0</v>
      </c>
      <c r="F59" s="6" t="s">
        <v>8</v>
      </c>
    </row>
    <row r="60" spans="1:6" s="1" customFormat="1" ht="18" customHeight="1">
      <c r="A60" s="8"/>
      <c r="B60" s="6">
        <v>28</v>
      </c>
      <c r="C60" s="6" t="s">
        <v>7</v>
      </c>
      <c r="D60" s="6" t="str">
        <f>"20200100228"</f>
        <v>20200100228</v>
      </c>
      <c r="E60" s="7">
        <v>71.27</v>
      </c>
      <c r="F60" s="6" t="s">
        <v>9</v>
      </c>
    </row>
    <row r="61" spans="1:6" s="1" customFormat="1" ht="18" customHeight="1">
      <c r="A61" s="8"/>
      <c r="B61" s="6">
        <v>29</v>
      </c>
      <c r="C61" s="6" t="s">
        <v>7</v>
      </c>
      <c r="D61" s="6" t="str">
        <f>"20200100229"</f>
        <v>20200100229</v>
      </c>
      <c r="E61" s="7">
        <v>73.93</v>
      </c>
      <c r="F61" s="6" t="s">
        <v>9</v>
      </c>
    </row>
    <row r="62" spans="1:6" s="1" customFormat="1" ht="18" customHeight="1">
      <c r="A62" s="9"/>
      <c r="B62" s="6">
        <v>30</v>
      </c>
      <c r="C62" s="6" t="s">
        <v>7</v>
      </c>
      <c r="D62" s="6" t="str">
        <f>"20200100230"</f>
        <v>20200100230</v>
      </c>
      <c r="E62" s="7">
        <v>78.61</v>
      </c>
      <c r="F62" s="6" t="s">
        <v>9</v>
      </c>
    </row>
    <row r="63" spans="1:6" s="1" customFormat="1" ht="18" customHeight="1">
      <c r="A63" s="5">
        <v>3</v>
      </c>
      <c r="B63" s="6">
        <v>1</v>
      </c>
      <c r="C63" s="6" t="s">
        <v>7</v>
      </c>
      <c r="D63" s="6" t="str">
        <f>"20200100301"</f>
        <v>20200100301</v>
      </c>
      <c r="E63" s="7">
        <v>0</v>
      </c>
      <c r="F63" s="6" t="s">
        <v>8</v>
      </c>
    </row>
    <row r="64" spans="1:6" s="1" customFormat="1" ht="18" customHeight="1">
      <c r="A64" s="8"/>
      <c r="B64" s="6">
        <v>2</v>
      </c>
      <c r="C64" s="6" t="s">
        <v>7</v>
      </c>
      <c r="D64" s="6" t="str">
        <f>"20200100302"</f>
        <v>20200100302</v>
      </c>
      <c r="E64" s="7">
        <v>69.7</v>
      </c>
      <c r="F64" s="6" t="s">
        <v>9</v>
      </c>
    </row>
    <row r="65" spans="1:6" s="1" customFormat="1" ht="18" customHeight="1">
      <c r="A65" s="8"/>
      <c r="B65" s="6">
        <v>3</v>
      </c>
      <c r="C65" s="6" t="s">
        <v>7</v>
      </c>
      <c r="D65" s="6" t="str">
        <f>"20200100303"</f>
        <v>20200100303</v>
      </c>
      <c r="E65" s="7">
        <v>69.89</v>
      </c>
      <c r="F65" s="6" t="s">
        <v>9</v>
      </c>
    </row>
    <row r="66" spans="1:6" s="1" customFormat="1" ht="18" customHeight="1">
      <c r="A66" s="8"/>
      <c r="B66" s="6">
        <v>4</v>
      </c>
      <c r="C66" s="6" t="s">
        <v>7</v>
      </c>
      <c r="D66" s="6" t="str">
        <f>"20200100304"</f>
        <v>20200100304</v>
      </c>
      <c r="E66" s="7">
        <v>0</v>
      </c>
      <c r="F66" s="6" t="s">
        <v>8</v>
      </c>
    </row>
    <row r="67" spans="1:6" s="1" customFormat="1" ht="18" customHeight="1">
      <c r="A67" s="8"/>
      <c r="B67" s="6">
        <v>5</v>
      </c>
      <c r="C67" s="6" t="s">
        <v>7</v>
      </c>
      <c r="D67" s="6" t="str">
        <f>"20200100305"</f>
        <v>20200100305</v>
      </c>
      <c r="E67" s="7">
        <v>72.14</v>
      </c>
      <c r="F67" s="6" t="s">
        <v>9</v>
      </c>
    </row>
    <row r="68" spans="1:6" s="1" customFormat="1" ht="18" customHeight="1">
      <c r="A68" s="8"/>
      <c r="B68" s="6">
        <v>6</v>
      </c>
      <c r="C68" s="6" t="s">
        <v>7</v>
      </c>
      <c r="D68" s="6" t="str">
        <f>"20200100306"</f>
        <v>20200100306</v>
      </c>
      <c r="E68" s="7">
        <v>75.23</v>
      </c>
      <c r="F68" s="6" t="s">
        <v>9</v>
      </c>
    </row>
    <row r="69" spans="1:6" s="1" customFormat="1" ht="18" customHeight="1">
      <c r="A69" s="8"/>
      <c r="B69" s="6">
        <v>7</v>
      </c>
      <c r="C69" s="6" t="s">
        <v>7</v>
      </c>
      <c r="D69" s="6" t="str">
        <f>"20200100307"</f>
        <v>20200100307</v>
      </c>
      <c r="E69" s="7">
        <v>76.8</v>
      </c>
      <c r="F69" s="6" t="s">
        <v>9</v>
      </c>
    </row>
    <row r="70" spans="1:6" s="1" customFormat="1" ht="18" customHeight="1">
      <c r="A70" s="8"/>
      <c r="B70" s="6">
        <v>8</v>
      </c>
      <c r="C70" s="6" t="s">
        <v>7</v>
      </c>
      <c r="D70" s="6" t="str">
        <f>"20200100308"</f>
        <v>20200100308</v>
      </c>
      <c r="E70" s="7">
        <v>65.36</v>
      </c>
      <c r="F70" s="6" t="s">
        <v>9</v>
      </c>
    </row>
    <row r="71" spans="1:6" s="1" customFormat="1" ht="18" customHeight="1">
      <c r="A71" s="8"/>
      <c r="B71" s="6">
        <v>9</v>
      </c>
      <c r="C71" s="6" t="s">
        <v>7</v>
      </c>
      <c r="D71" s="6" t="str">
        <f>"20200100309"</f>
        <v>20200100309</v>
      </c>
      <c r="E71" s="7">
        <v>0</v>
      </c>
      <c r="F71" s="6" t="s">
        <v>8</v>
      </c>
    </row>
    <row r="72" spans="1:6" s="1" customFormat="1" ht="18" customHeight="1">
      <c r="A72" s="8"/>
      <c r="B72" s="6">
        <v>10</v>
      </c>
      <c r="C72" s="6" t="s">
        <v>7</v>
      </c>
      <c r="D72" s="6" t="str">
        <f>"20200100310"</f>
        <v>20200100310</v>
      </c>
      <c r="E72" s="7">
        <v>76.38</v>
      </c>
      <c r="F72" s="6" t="s">
        <v>9</v>
      </c>
    </row>
    <row r="73" spans="1:6" s="1" customFormat="1" ht="18" customHeight="1">
      <c r="A73" s="8"/>
      <c r="B73" s="6">
        <v>11</v>
      </c>
      <c r="C73" s="6" t="s">
        <v>7</v>
      </c>
      <c r="D73" s="6" t="str">
        <f>"20200100311"</f>
        <v>20200100311</v>
      </c>
      <c r="E73" s="7">
        <v>50.76</v>
      </c>
      <c r="F73" s="6" t="s">
        <v>9</v>
      </c>
    </row>
    <row r="74" spans="1:6" s="1" customFormat="1" ht="18" customHeight="1">
      <c r="A74" s="8"/>
      <c r="B74" s="6">
        <v>12</v>
      </c>
      <c r="C74" s="6" t="s">
        <v>7</v>
      </c>
      <c r="D74" s="6" t="str">
        <f>"20200100312"</f>
        <v>20200100312</v>
      </c>
      <c r="E74" s="7">
        <v>70.8</v>
      </c>
      <c r="F74" s="6" t="s">
        <v>9</v>
      </c>
    </row>
    <row r="75" spans="1:6" s="1" customFormat="1" ht="18" customHeight="1">
      <c r="A75" s="8"/>
      <c r="B75" s="6">
        <v>13</v>
      </c>
      <c r="C75" s="6" t="s">
        <v>7</v>
      </c>
      <c r="D75" s="6" t="str">
        <f>"20200100313"</f>
        <v>20200100313</v>
      </c>
      <c r="E75" s="7">
        <v>71.26</v>
      </c>
      <c r="F75" s="6" t="s">
        <v>9</v>
      </c>
    </row>
    <row r="76" spans="1:6" s="1" customFormat="1" ht="18" customHeight="1">
      <c r="A76" s="8"/>
      <c r="B76" s="6">
        <v>14</v>
      </c>
      <c r="C76" s="6" t="s">
        <v>7</v>
      </c>
      <c r="D76" s="6" t="str">
        <f>"20200100314"</f>
        <v>20200100314</v>
      </c>
      <c r="E76" s="7">
        <v>62.95</v>
      </c>
      <c r="F76" s="6" t="s">
        <v>9</v>
      </c>
    </row>
    <row r="77" spans="1:6" s="1" customFormat="1" ht="18" customHeight="1">
      <c r="A77" s="8"/>
      <c r="B77" s="6">
        <v>15</v>
      </c>
      <c r="C77" s="6" t="s">
        <v>7</v>
      </c>
      <c r="D77" s="6" t="str">
        <f>"20200100315"</f>
        <v>20200100315</v>
      </c>
      <c r="E77" s="7">
        <v>0</v>
      </c>
      <c r="F77" s="6" t="s">
        <v>8</v>
      </c>
    </row>
    <row r="78" spans="1:6" s="1" customFormat="1" ht="18" customHeight="1">
      <c r="A78" s="8"/>
      <c r="B78" s="6">
        <v>16</v>
      </c>
      <c r="C78" s="6" t="s">
        <v>7</v>
      </c>
      <c r="D78" s="6" t="str">
        <f>"20200100316"</f>
        <v>20200100316</v>
      </c>
      <c r="E78" s="7">
        <v>0</v>
      </c>
      <c r="F78" s="6" t="s">
        <v>8</v>
      </c>
    </row>
    <row r="79" spans="1:6" s="1" customFormat="1" ht="18" customHeight="1">
      <c r="A79" s="8"/>
      <c r="B79" s="6">
        <v>17</v>
      </c>
      <c r="C79" s="6" t="s">
        <v>7</v>
      </c>
      <c r="D79" s="6" t="str">
        <f>"20200100317"</f>
        <v>20200100317</v>
      </c>
      <c r="E79" s="7">
        <v>0</v>
      </c>
      <c r="F79" s="6" t="s">
        <v>8</v>
      </c>
    </row>
    <row r="80" spans="1:6" s="1" customFormat="1" ht="18" customHeight="1">
      <c r="A80" s="8"/>
      <c r="B80" s="6">
        <v>18</v>
      </c>
      <c r="C80" s="6" t="s">
        <v>7</v>
      </c>
      <c r="D80" s="6" t="str">
        <f>"20200100318"</f>
        <v>20200100318</v>
      </c>
      <c r="E80" s="7">
        <v>0</v>
      </c>
      <c r="F80" s="6" t="s">
        <v>8</v>
      </c>
    </row>
    <row r="81" spans="1:6" s="1" customFormat="1" ht="18" customHeight="1">
      <c r="A81" s="8"/>
      <c r="B81" s="6">
        <v>19</v>
      </c>
      <c r="C81" s="6" t="s">
        <v>7</v>
      </c>
      <c r="D81" s="6" t="str">
        <f>"20200100319"</f>
        <v>20200100319</v>
      </c>
      <c r="E81" s="7">
        <v>64.35</v>
      </c>
      <c r="F81" s="6" t="s">
        <v>9</v>
      </c>
    </row>
    <row r="82" spans="1:6" s="1" customFormat="1" ht="18" customHeight="1">
      <c r="A82" s="8"/>
      <c r="B82" s="6">
        <v>20</v>
      </c>
      <c r="C82" s="6" t="s">
        <v>7</v>
      </c>
      <c r="D82" s="6" t="str">
        <f>"20200100320"</f>
        <v>20200100320</v>
      </c>
      <c r="E82" s="7">
        <v>73.97</v>
      </c>
      <c r="F82" s="6" t="s">
        <v>9</v>
      </c>
    </row>
    <row r="83" spans="1:6" s="1" customFormat="1" ht="18" customHeight="1">
      <c r="A83" s="8"/>
      <c r="B83" s="6">
        <v>21</v>
      </c>
      <c r="C83" s="6" t="s">
        <v>7</v>
      </c>
      <c r="D83" s="6" t="str">
        <f>"20200100321"</f>
        <v>20200100321</v>
      </c>
      <c r="E83" s="7">
        <v>0</v>
      </c>
      <c r="F83" s="6" t="s">
        <v>8</v>
      </c>
    </row>
    <row r="84" spans="1:6" s="1" customFormat="1" ht="18" customHeight="1">
      <c r="A84" s="8"/>
      <c r="B84" s="6">
        <v>22</v>
      </c>
      <c r="C84" s="6" t="s">
        <v>7</v>
      </c>
      <c r="D84" s="6" t="str">
        <f>"20200100322"</f>
        <v>20200100322</v>
      </c>
      <c r="E84" s="7">
        <v>78.59</v>
      </c>
      <c r="F84" s="6" t="s">
        <v>9</v>
      </c>
    </row>
    <row r="85" spans="1:6" s="1" customFormat="1" ht="18" customHeight="1">
      <c r="A85" s="8"/>
      <c r="B85" s="6">
        <v>23</v>
      </c>
      <c r="C85" s="6" t="s">
        <v>7</v>
      </c>
      <c r="D85" s="6" t="str">
        <f>"20200100323"</f>
        <v>20200100323</v>
      </c>
      <c r="E85" s="7">
        <v>0</v>
      </c>
      <c r="F85" s="6" t="s">
        <v>8</v>
      </c>
    </row>
    <row r="86" spans="1:6" s="1" customFormat="1" ht="18" customHeight="1">
      <c r="A86" s="8"/>
      <c r="B86" s="6">
        <v>24</v>
      </c>
      <c r="C86" s="6" t="s">
        <v>7</v>
      </c>
      <c r="D86" s="6" t="str">
        <f>"20200100324"</f>
        <v>20200100324</v>
      </c>
      <c r="E86" s="7">
        <v>0</v>
      </c>
      <c r="F86" s="6" t="s">
        <v>8</v>
      </c>
    </row>
    <row r="87" spans="1:6" s="1" customFormat="1" ht="18" customHeight="1">
      <c r="A87" s="8"/>
      <c r="B87" s="6">
        <v>25</v>
      </c>
      <c r="C87" s="6" t="s">
        <v>7</v>
      </c>
      <c r="D87" s="6" t="str">
        <f>"20200100325"</f>
        <v>20200100325</v>
      </c>
      <c r="E87" s="7">
        <v>56.51</v>
      </c>
      <c r="F87" s="6" t="s">
        <v>9</v>
      </c>
    </row>
    <row r="88" spans="1:6" s="1" customFormat="1" ht="18" customHeight="1">
      <c r="A88" s="8"/>
      <c r="B88" s="6">
        <v>26</v>
      </c>
      <c r="C88" s="6" t="s">
        <v>7</v>
      </c>
      <c r="D88" s="6" t="str">
        <f>"20200100326"</f>
        <v>20200100326</v>
      </c>
      <c r="E88" s="7">
        <v>58.66</v>
      </c>
      <c r="F88" s="6" t="s">
        <v>9</v>
      </c>
    </row>
    <row r="89" spans="1:6" s="1" customFormat="1" ht="18" customHeight="1">
      <c r="A89" s="8"/>
      <c r="B89" s="6">
        <v>27</v>
      </c>
      <c r="C89" s="6" t="s">
        <v>7</v>
      </c>
      <c r="D89" s="6" t="str">
        <f>"20200100327"</f>
        <v>20200100327</v>
      </c>
      <c r="E89" s="7">
        <v>0</v>
      </c>
      <c r="F89" s="6" t="s">
        <v>8</v>
      </c>
    </row>
    <row r="90" spans="1:6" s="1" customFormat="1" ht="18" customHeight="1">
      <c r="A90" s="8"/>
      <c r="B90" s="6">
        <v>28</v>
      </c>
      <c r="C90" s="6" t="s">
        <v>7</v>
      </c>
      <c r="D90" s="6" t="str">
        <f>"20200100328"</f>
        <v>20200100328</v>
      </c>
      <c r="E90" s="7">
        <v>75.95</v>
      </c>
      <c r="F90" s="6" t="s">
        <v>9</v>
      </c>
    </row>
    <row r="91" spans="1:6" s="1" customFormat="1" ht="18" customHeight="1">
      <c r="A91" s="8"/>
      <c r="B91" s="6">
        <v>29</v>
      </c>
      <c r="C91" s="6" t="s">
        <v>7</v>
      </c>
      <c r="D91" s="6" t="str">
        <f>"20200100329"</f>
        <v>20200100329</v>
      </c>
      <c r="E91" s="7">
        <v>0</v>
      </c>
      <c r="F91" s="6" t="s">
        <v>8</v>
      </c>
    </row>
    <row r="92" spans="1:6" s="1" customFormat="1" ht="18" customHeight="1">
      <c r="A92" s="9"/>
      <c r="B92" s="6">
        <v>30</v>
      </c>
      <c r="C92" s="6" t="s">
        <v>7</v>
      </c>
      <c r="D92" s="6" t="str">
        <f>"20200100330"</f>
        <v>20200100330</v>
      </c>
      <c r="E92" s="7">
        <v>0</v>
      </c>
      <c r="F92" s="6" t="s">
        <v>8</v>
      </c>
    </row>
    <row r="93" spans="1:6" s="1" customFormat="1" ht="18" customHeight="1">
      <c r="A93" s="5">
        <v>4</v>
      </c>
      <c r="B93" s="6">
        <v>1</v>
      </c>
      <c r="C93" s="6" t="s">
        <v>7</v>
      </c>
      <c r="D93" s="6" t="str">
        <f>"20200100401"</f>
        <v>20200100401</v>
      </c>
      <c r="E93" s="7">
        <v>71.08</v>
      </c>
      <c r="F93" s="6" t="s">
        <v>9</v>
      </c>
    </row>
    <row r="94" spans="1:6" s="1" customFormat="1" ht="18" customHeight="1">
      <c r="A94" s="8"/>
      <c r="B94" s="6">
        <v>2</v>
      </c>
      <c r="C94" s="6" t="s">
        <v>7</v>
      </c>
      <c r="D94" s="6" t="str">
        <f>"20200100402"</f>
        <v>20200100402</v>
      </c>
      <c r="E94" s="7">
        <v>65.59</v>
      </c>
      <c r="F94" s="6" t="s">
        <v>9</v>
      </c>
    </row>
    <row r="95" spans="1:6" s="1" customFormat="1" ht="18" customHeight="1">
      <c r="A95" s="8"/>
      <c r="B95" s="6">
        <v>3</v>
      </c>
      <c r="C95" s="6" t="s">
        <v>7</v>
      </c>
      <c r="D95" s="6" t="str">
        <f>"20200100403"</f>
        <v>20200100403</v>
      </c>
      <c r="E95" s="7">
        <v>66.35</v>
      </c>
      <c r="F95" s="6" t="s">
        <v>9</v>
      </c>
    </row>
    <row r="96" spans="1:6" s="1" customFormat="1" ht="18" customHeight="1">
      <c r="A96" s="8"/>
      <c r="B96" s="6">
        <v>4</v>
      </c>
      <c r="C96" s="6" t="s">
        <v>7</v>
      </c>
      <c r="D96" s="6" t="str">
        <f>"20200100404"</f>
        <v>20200100404</v>
      </c>
      <c r="E96" s="7">
        <v>0</v>
      </c>
      <c r="F96" s="6" t="s">
        <v>8</v>
      </c>
    </row>
    <row r="97" spans="1:6" s="1" customFormat="1" ht="18" customHeight="1">
      <c r="A97" s="8"/>
      <c r="B97" s="6">
        <v>5</v>
      </c>
      <c r="C97" s="6" t="s">
        <v>7</v>
      </c>
      <c r="D97" s="6" t="str">
        <f>"20200100405"</f>
        <v>20200100405</v>
      </c>
      <c r="E97" s="7">
        <v>0</v>
      </c>
      <c r="F97" s="6" t="s">
        <v>8</v>
      </c>
    </row>
    <row r="98" spans="1:6" s="1" customFormat="1" ht="18" customHeight="1">
      <c r="A98" s="8"/>
      <c r="B98" s="6">
        <v>6</v>
      </c>
      <c r="C98" s="6" t="s">
        <v>7</v>
      </c>
      <c r="D98" s="6" t="str">
        <f>"20200100406"</f>
        <v>20200100406</v>
      </c>
      <c r="E98" s="7">
        <v>72.89</v>
      </c>
      <c r="F98" s="6" t="s">
        <v>9</v>
      </c>
    </row>
    <row r="99" spans="1:6" s="1" customFormat="1" ht="18" customHeight="1">
      <c r="A99" s="8"/>
      <c r="B99" s="6">
        <v>7</v>
      </c>
      <c r="C99" s="6" t="s">
        <v>7</v>
      </c>
      <c r="D99" s="6" t="str">
        <f>"20200100407"</f>
        <v>20200100407</v>
      </c>
      <c r="E99" s="7">
        <v>0</v>
      </c>
      <c r="F99" s="6" t="s">
        <v>8</v>
      </c>
    </row>
    <row r="100" spans="1:6" s="1" customFormat="1" ht="18" customHeight="1">
      <c r="A100" s="8"/>
      <c r="B100" s="6">
        <v>8</v>
      </c>
      <c r="C100" s="6" t="s">
        <v>7</v>
      </c>
      <c r="D100" s="6" t="str">
        <f>"20200100408"</f>
        <v>20200100408</v>
      </c>
      <c r="E100" s="7">
        <v>60.6</v>
      </c>
      <c r="F100" s="6" t="s">
        <v>9</v>
      </c>
    </row>
    <row r="101" spans="1:6" s="1" customFormat="1" ht="18" customHeight="1">
      <c r="A101" s="8"/>
      <c r="B101" s="6">
        <v>9</v>
      </c>
      <c r="C101" s="6" t="s">
        <v>7</v>
      </c>
      <c r="D101" s="6" t="str">
        <f>"20200100409"</f>
        <v>20200100409</v>
      </c>
      <c r="E101" s="7">
        <v>67.26</v>
      </c>
      <c r="F101" s="6" t="s">
        <v>9</v>
      </c>
    </row>
    <row r="102" spans="1:6" s="1" customFormat="1" ht="18" customHeight="1">
      <c r="A102" s="8"/>
      <c r="B102" s="6">
        <v>10</v>
      </c>
      <c r="C102" s="6" t="s">
        <v>7</v>
      </c>
      <c r="D102" s="6" t="str">
        <f>"20200100410"</f>
        <v>20200100410</v>
      </c>
      <c r="E102" s="7">
        <v>67.4</v>
      </c>
      <c r="F102" s="6" t="s">
        <v>9</v>
      </c>
    </row>
    <row r="103" spans="1:6" s="1" customFormat="1" ht="18" customHeight="1">
      <c r="A103" s="8"/>
      <c r="B103" s="6">
        <v>11</v>
      </c>
      <c r="C103" s="6" t="s">
        <v>7</v>
      </c>
      <c r="D103" s="6" t="str">
        <f>"20200100411"</f>
        <v>20200100411</v>
      </c>
      <c r="E103" s="7">
        <v>0</v>
      </c>
      <c r="F103" s="6" t="s">
        <v>8</v>
      </c>
    </row>
    <row r="104" spans="1:6" s="1" customFormat="1" ht="18" customHeight="1">
      <c r="A104" s="8"/>
      <c r="B104" s="6">
        <v>12</v>
      </c>
      <c r="C104" s="6" t="s">
        <v>7</v>
      </c>
      <c r="D104" s="6" t="str">
        <f>"20200100412"</f>
        <v>20200100412</v>
      </c>
      <c r="E104" s="7">
        <v>82.43</v>
      </c>
      <c r="F104" s="6" t="s">
        <v>9</v>
      </c>
    </row>
    <row r="105" spans="1:6" s="1" customFormat="1" ht="18" customHeight="1">
      <c r="A105" s="8"/>
      <c r="B105" s="6">
        <v>13</v>
      </c>
      <c r="C105" s="6" t="s">
        <v>7</v>
      </c>
      <c r="D105" s="6" t="str">
        <f>"20200100413"</f>
        <v>20200100413</v>
      </c>
      <c r="E105" s="7">
        <v>0</v>
      </c>
      <c r="F105" s="6" t="s">
        <v>8</v>
      </c>
    </row>
    <row r="106" spans="1:6" s="1" customFormat="1" ht="18" customHeight="1">
      <c r="A106" s="8"/>
      <c r="B106" s="6">
        <v>14</v>
      </c>
      <c r="C106" s="6" t="s">
        <v>7</v>
      </c>
      <c r="D106" s="6" t="str">
        <f>"20200100414"</f>
        <v>20200100414</v>
      </c>
      <c r="E106" s="7">
        <v>68.48</v>
      </c>
      <c r="F106" s="6" t="s">
        <v>9</v>
      </c>
    </row>
    <row r="107" spans="1:6" s="1" customFormat="1" ht="18" customHeight="1">
      <c r="A107" s="8"/>
      <c r="B107" s="6">
        <v>15</v>
      </c>
      <c r="C107" s="6" t="s">
        <v>7</v>
      </c>
      <c r="D107" s="6" t="str">
        <f>"20200100415"</f>
        <v>20200100415</v>
      </c>
      <c r="E107" s="7">
        <v>0</v>
      </c>
      <c r="F107" s="6" t="s">
        <v>8</v>
      </c>
    </row>
    <row r="108" spans="1:6" s="1" customFormat="1" ht="18" customHeight="1">
      <c r="A108" s="8"/>
      <c r="B108" s="6">
        <v>16</v>
      </c>
      <c r="C108" s="6" t="s">
        <v>7</v>
      </c>
      <c r="D108" s="6" t="str">
        <f>"20200100416"</f>
        <v>20200100416</v>
      </c>
      <c r="E108" s="7">
        <v>71.01</v>
      </c>
      <c r="F108" s="6" t="s">
        <v>9</v>
      </c>
    </row>
    <row r="109" spans="1:6" s="1" customFormat="1" ht="18" customHeight="1">
      <c r="A109" s="8"/>
      <c r="B109" s="6">
        <v>17</v>
      </c>
      <c r="C109" s="6" t="s">
        <v>7</v>
      </c>
      <c r="D109" s="6" t="str">
        <f>"20200100417"</f>
        <v>20200100417</v>
      </c>
      <c r="E109" s="7">
        <v>70.52</v>
      </c>
      <c r="F109" s="6" t="s">
        <v>9</v>
      </c>
    </row>
    <row r="110" spans="1:6" s="1" customFormat="1" ht="18" customHeight="1">
      <c r="A110" s="8"/>
      <c r="B110" s="6">
        <v>18</v>
      </c>
      <c r="C110" s="6" t="s">
        <v>7</v>
      </c>
      <c r="D110" s="6" t="str">
        <f>"20200100418"</f>
        <v>20200100418</v>
      </c>
      <c r="E110" s="7">
        <v>80.09</v>
      </c>
      <c r="F110" s="6" t="s">
        <v>9</v>
      </c>
    </row>
    <row r="111" spans="1:6" s="1" customFormat="1" ht="18" customHeight="1">
      <c r="A111" s="8"/>
      <c r="B111" s="6">
        <v>19</v>
      </c>
      <c r="C111" s="6" t="s">
        <v>7</v>
      </c>
      <c r="D111" s="6" t="str">
        <f>"20200100419"</f>
        <v>20200100419</v>
      </c>
      <c r="E111" s="7">
        <v>69.08</v>
      </c>
      <c r="F111" s="6" t="s">
        <v>9</v>
      </c>
    </row>
    <row r="112" spans="1:6" s="1" customFormat="1" ht="18" customHeight="1">
      <c r="A112" s="8"/>
      <c r="B112" s="6">
        <v>20</v>
      </c>
      <c r="C112" s="6" t="s">
        <v>7</v>
      </c>
      <c r="D112" s="6" t="str">
        <f>"20200100420"</f>
        <v>20200100420</v>
      </c>
      <c r="E112" s="7">
        <v>0</v>
      </c>
      <c r="F112" s="6" t="s">
        <v>8</v>
      </c>
    </row>
    <row r="113" spans="1:6" s="1" customFormat="1" ht="18" customHeight="1">
      <c r="A113" s="8"/>
      <c r="B113" s="6">
        <v>21</v>
      </c>
      <c r="C113" s="6" t="s">
        <v>7</v>
      </c>
      <c r="D113" s="6" t="str">
        <f>"20200100421"</f>
        <v>20200100421</v>
      </c>
      <c r="E113" s="7">
        <v>0</v>
      </c>
      <c r="F113" s="6" t="s">
        <v>8</v>
      </c>
    </row>
    <row r="114" spans="1:6" s="1" customFormat="1" ht="18" customHeight="1">
      <c r="A114" s="8"/>
      <c r="B114" s="6">
        <v>22</v>
      </c>
      <c r="C114" s="6" t="s">
        <v>7</v>
      </c>
      <c r="D114" s="6" t="str">
        <f>"20200100422"</f>
        <v>20200100422</v>
      </c>
      <c r="E114" s="7">
        <v>0</v>
      </c>
      <c r="F114" s="6" t="s">
        <v>8</v>
      </c>
    </row>
    <row r="115" spans="1:6" s="1" customFormat="1" ht="18" customHeight="1">
      <c r="A115" s="8"/>
      <c r="B115" s="6">
        <v>23</v>
      </c>
      <c r="C115" s="6" t="s">
        <v>7</v>
      </c>
      <c r="D115" s="6" t="str">
        <f>"20200100423"</f>
        <v>20200100423</v>
      </c>
      <c r="E115" s="7">
        <v>0</v>
      </c>
      <c r="F115" s="6" t="s">
        <v>8</v>
      </c>
    </row>
    <row r="116" spans="1:6" s="1" customFormat="1" ht="18" customHeight="1">
      <c r="A116" s="8"/>
      <c r="B116" s="6">
        <v>24</v>
      </c>
      <c r="C116" s="6" t="s">
        <v>7</v>
      </c>
      <c r="D116" s="6" t="str">
        <f>"20200100424"</f>
        <v>20200100424</v>
      </c>
      <c r="E116" s="7">
        <v>69.26</v>
      </c>
      <c r="F116" s="6" t="s">
        <v>9</v>
      </c>
    </row>
    <row r="117" spans="1:6" s="1" customFormat="1" ht="18" customHeight="1">
      <c r="A117" s="8"/>
      <c r="B117" s="6">
        <v>25</v>
      </c>
      <c r="C117" s="6" t="s">
        <v>7</v>
      </c>
      <c r="D117" s="6" t="str">
        <f>"20200100425"</f>
        <v>20200100425</v>
      </c>
      <c r="E117" s="7">
        <v>62.74</v>
      </c>
      <c r="F117" s="6" t="s">
        <v>9</v>
      </c>
    </row>
    <row r="118" spans="1:6" s="1" customFormat="1" ht="18" customHeight="1">
      <c r="A118" s="8"/>
      <c r="B118" s="6">
        <v>26</v>
      </c>
      <c r="C118" s="6" t="s">
        <v>7</v>
      </c>
      <c r="D118" s="6" t="str">
        <f>"20200100426"</f>
        <v>20200100426</v>
      </c>
      <c r="E118" s="7">
        <v>74.72</v>
      </c>
      <c r="F118" s="6" t="s">
        <v>9</v>
      </c>
    </row>
    <row r="119" spans="1:6" s="1" customFormat="1" ht="18" customHeight="1">
      <c r="A119" s="8"/>
      <c r="B119" s="6">
        <v>27</v>
      </c>
      <c r="C119" s="6" t="s">
        <v>7</v>
      </c>
      <c r="D119" s="6" t="str">
        <f>"20200100427"</f>
        <v>20200100427</v>
      </c>
      <c r="E119" s="7">
        <v>0</v>
      </c>
      <c r="F119" s="6" t="s">
        <v>8</v>
      </c>
    </row>
    <row r="120" spans="1:6" s="1" customFormat="1" ht="18" customHeight="1">
      <c r="A120" s="8"/>
      <c r="B120" s="6">
        <v>28</v>
      </c>
      <c r="C120" s="6" t="s">
        <v>7</v>
      </c>
      <c r="D120" s="6" t="str">
        <f>"20200100428"</f>
        <v>20200100428</v>
      </c>
      <c r="E120" s="7">
        <v>66.77</v>
      </c>
      <c r="F120" s="6" t="s">
        <v>9</v>
      </c>
    </row>
    <row r="121" spans="1:6" s="1" customFormat="1" ht="18" customHeight="1">
      <c r="A121" s="8"/>
      <c r="B121" s="6">
        <v>29</v>
      </c>
      <c r="C121" s="6" t="s">
        <v>7</v>
      </c>
      <c r="D121" s="6" t="str">
        <f>"20200100429"</f>
        <v>20200100429</v>
      </c>
      <c r="E121" s="7">
        <v>0</v>
      </c>
      <c r="F121" s="6" t="s">
        <v>8</v>
      </c>
    </row>
    <row r="122" spans="1:6" s="1" customFormat="1" ht="18" customHeight="1">
      <c r="A122" s="9"/>
      <c r="B122" s="6">
        <v>30</v>
      </c>
      <c r="C122" s="6" t="s">
        <v>7</v>
      </c>
      <c r="D122" s="6" t="str">
        <f>"20200100430"</f>
        <v>20200100430</v>
      </c>
      <c r="E122" s="7">
        <v>0</v>
      </c>
      <c r="F122" s="6" t="s">
        <v>8</v>
      </c>
    </row>
    <row r="123" spans="1:6" s="1" customFormat="1" ht="18" customHeight="1">
      <c r="A123" s="5">
        <v>5</v>
      </c>
      <c r="B123" s="6">
        <v>1</v>
      </c>
      <c r="C123" s="6" t="s">
        <v>7</v>
      </c>
      <c r="D123" s="6" t="str">
        <f>"20200100501"</f>
        <v>20200100501</v>
      </c>
      <c r="E123" s="7">
        <v>52.92</v>
      </c>
      <c r="F123" s="6" t="s">
        <v>9</v>
      </c>
    </row>
    <row r="124" spans="1:6" s="1" customFormat="1" ht="18" customHeight="1">
      <c r="A124" s="8"/>
      <c r="B124" s="6">
        <v>2</v>
      </c>
      <c r="C124" s="6" t="s">
        <v>7</v>
      </c>
      <c r="D124" s="6" t="str">
        <f>"20200100502"</f>
        <v>20200100502</v>
      </c>
      <c r="E124" s="7">
        <v>0</v>
      </c>
      <c r="F124" s="6" t="s">
        <v>8</v>
      </c>
    </row>
    <row r="125" spans="1:6" s="1" customFormat="1" ht="18" customHeight="1">
      <c r="A125" s="8"/>
      <c r="B125" s="6">
        <v>3</v>
      </c>
      <c r="C125" s="6" t="s">
        <v>7</v>
      </c>
      <c r="D125" s="6" t="str">
        <f>"20200100503"</f>
        <v>20200100503</v>
      </c>
      <c r="E125" s="7">
        <v>0</v>
      </c>
      <c r="F125" s="6" t="s">
        <v>8</v>
      </c>
    </row>
    <row r="126" spans="1:6" s="1" customFormat="1" ht="18" customHeight="1">
      <c r="A126" s="8"/>
      <c r="B126" s="6">
        <v>4</v>
      </c>
      <c r="C126" s="6" t="s">
        <v>7</v>
      </c>
      <c r="D126" s="6" t="str">
        <f>"20200100504"</f>
        <v>20200100504</v>
      </c>
      <c r="E126" s="7">
        <v>72.41</v>
      </c>
      <c r="F126" s="6" t="s">
        <v>9</v>
      </c>
    </row>
    <row r="127" spans="1:6" s="1" customFormat="1" ht="18" customHeight="1">
      <c r="A127" s="8"/>
      <c r="B127" s="6">
        <v>5</v>
      </c>
      <c r="C127" s="6" t="s">
        <v>7</v>
      </c>
      <c r="D127" s="6" t="str">
        <f>"20200100505"</f>
        <v>20200100505</v>
      </c>
      <c r="E127" s="7">
        <v>0</v>
      </c>
      <c r="F127" s="6" t="s">
        <v>8</v>
      </c>
    </row>
    <row r="128" spans="1:6" s="1" customFormat="1" ht="18" customHeight="1">
      <c r="A128" s="8"/>
      <c r="B128" s="6">
        <v>6</v>
      </c>
      <c r="C128" s="6" t="s">
        <v>7</v>
      </c>
      <c r="D128" s="6" t="str">
        <f>"20200100506"</f>
        <v>20200100506</v>
      </c>
      <c r="E128" s="7">
        <v>0</v>
      </c>
      <c r="F128" s="6" t="s">
        <v>8</v>
      </c>
    </row>
    <row r="129" spans="1:6" s="1" customFormat="1" ht="18" customHeight="1">
      <c r="A129" s="8"/>
      <c r="B129" s="6">
        <v>7</v>
      </c>
      <c r="C129" s="6" t="s">
        <v>7</v>
      </c>
      <c r="D129" s="6" t="str">
        <f>"20200100507"</f>
        <v>20200100507</v>
      </c>
      <c r="E129" s="7">
        <v>0</v>
      </c>
      <c r="F129" s="6" t="s">
        <v>8</v>
      </c>
    </row>
    <row r="130" spans="1:6" s="1" customFormat="1" ht="18" customHeight="1">
      <c r="A130" s="8"/>
      <c r="B130" s="6">
        <v>8</v>
      </c>
      <c r="C130" s="6" t="s">
        <v>7</v>
      </c>
      <c r="D130" s="6" t="str">
        <f>"20200100508"</f>
        <v>20200100508</v>
      </c>
      <c r="E130" s="7">
        <v>68.04</v>
      </c>
      <c r="F130" s="6" t="s">
        <v>9</v>
      </c>
    </row>
    <row r="131" spans="1:6" s="1" customFormat="1" ht="18" customHeight="1">
      <c r="A131" s="8"/>
      <c r="B131" s="6">
        <v>9</v>
      </c>
      <c r="C131" s="6" t="s">
        <v>7</v>
      </c>
      <c r="D131" s="6" t="str">
        <f>"20200100509"</f>
        <v>20200100509</v>
      </c>
      <c r="E131" s="7">
        <v>67.74</v>
      </c>
      <c r="F131" s="6" t="s">
        <v>9</v>
      </c>
    </row>
    <row r="132" spans="1:6" s="1" customFormat="1" ht="18" customHeight="1">
      <c r="A132" s="8"/>
      <c r="B132" s="6">
        <v>10</v>
      </c>
      <c r="C132" s="6" t="s">
        <v>7</v>
      </c>
      <c r="D132" s="6" t="str">
        <f>"20200100510"</f>
        <v>20200100510</v>
      </c>
      <c r="E132" s="7">
        <v>78.61</v>
      </c>
      <c r="F132" s="6" t="s">
        <v>9</v>
      </c>
    </row>
    <row r="133" spans="1:6" s="1" customFormat="1" ht="18" customHeight="1">
      <c r="A133" s="8"/>
      <c r="B133" s="6">
        <v>11</v>
      </c>
      <c r="C133" s="6" t="s">
        <v>7</v>
      </c>
      <c r="D133" s="6" t="str">
        <f>"20200100511"</f>
        <v>20200100511</v>
      </c>
      <c r="E133" s="7">
        <v>67.04</v>
      </c>
      <c r="F133" s="6" t="s">
        <v>9</v>
      </c>
    </row>
    <row r="134" spans="1:6" s="1" customFormat="1" ht="18" customHeight="1">
      <c r="A134" s="8"/>
      <c r="B134" s="6">
        <v>12</v>
      </c>
      <c r="C134" s="6" t="s">
        <v>7</v>
      </c>
      <c r="D134" s="6" t="str">
        <f>"20200100512"</f>
        <v>20200100512</v>
      </c>
      <c r="E134" s="7">
        <v>67.24</v>
      </c>
      <c r="F134" s="6" t="s">
        <v>9</v>
      </c>
    </row>
    <row r="135" spans="1:6" s="1" customFormat="1" ht="18" customHeight="1">
      <c r="A135" s="8"/>
      <c r="B135" s="6">
        <v>13</v>
      </c>
      <c r="C135" s="6" t="s">
        <v>7</v>
      </c>
      <c r="D135" s="6" t="str">
        <f>"20200100513"</f>
        <v>20200100513</v>
      </c>
      <c r="E135" s="7">
        <v>70.23</v>
      </c>
      <c r="F135" s="6" t="s">
        <v>9</v>
      </c>
    </row>
    <row r="136" spans="1:6" s="1" customFormat="1" ht="18" customHeight="1">
      <c r="A136" s="8"/>
      <c r="B136" s="6">
        <v>14</v>
      </c>
      <c r="C136" s="6" t="s">
        <v>7</v>
      </c>
      <c r="D136" s="6" t="str">
        <f>"20200100514"</f>
        <v>20200100514</v>
      </c>
      <c r="E136" s="7">
        <v>71.37</v>
      </c>
      <c r="F136" s="6" t="s">
        <v>9</v>
      </c>
    </row>
    <row r="137" spans="1:6" s="1" customFormat="1" ht="18" customHeight="1">
      <c r="A137" s="8"/>
      <c r="B137" s="6">
        <v>15</v>
      </c>
      <c r="C137" s="6" t="s">
        <v>7</v>
      </c>
      <c r="D137" s="6" t="str">
        <f>"20200100515"</f>
        <v>20200100515</v>
      </c>
      <c r="E137" s="7">
        <v>0</v>
      </c>
      <c r="F137" s="6" t="s">
        <v>8</v>
      </c>
    </row>
    <row r="138" spans="1:6" s="1" customFormat="1" ht="18" customHeight="1">
      <c r="A138" s="8"/>
      <c r="B138" s="6">
        <v>16</v>
      </c>
      <c r="C138" s="6" t="s">
        <v>7</v>
      </c>
      <c r="D138" s="6" t="str">
        <f>"20200100516"</f>
        <v>20200100516</v>
      </c>
      <c r="E138" s="7">
        <v>0</v>
      </c>
      <c r="F138" s="6" t="s">
        <v>8</v>
      </c>
    </row>
    <row r="139" spans="1:6" s="1" customFormat="1" ht="18" customHeight="1">
      <c r="A139" s="8"/>
      <c r="B139" s="6">
        <v>17</v>
      </c>
      <c r="C139" s="6" t="s">
        <v>7</v>
      </c>
      <c r="D139" s="6" t="str">
        <f>"20200100517"</f>
        <v>20200100517</v>
      </c>
      <c r="E139" s="7">
        <v>75.12</v>
      </c>
      <c r="F139" s="6" t="s">
        <v>9</v>
      </c>
    </row>
    <row r="140" spans="1:6" s="1" customFormat="1" ht="18" customHeight="1">
      <c r="A140" s="8"/>
      <c r="B140" s="6">
        <v>18</v>
      </c>
      <c r="C140" s="6" t="s">
        <v>7</v>
      </c>
      <c r="D140" s="6" t="str">
        <f>"20200100518"</f>
        <v>20200100518</v>
      </c>
      <c r="E140" s="7">
        <v>73.1</v>
      </c>
      <c r="F140" s="6" t="s">
        <v>9</v>
      </c>
    </row>
    <row r="141" spans="1:6" s="1" customFormat="1" ht="18" customHeight="1">
      <c r="A141" s="8"/>
      <c r="B141" s="6">
        <v>19</v>
      </c>
      <c r="C141" s="6" t="s">
        <v>7</v>
      </c>
      <c r="D141" s="6" t="str">
        <f>"20200100519"</f>
        <v>20200100519</v>
      </c>
      <c r="E141" s="7">
        <v>79.5</v>
      </c>
      <c r="F141" s="6" t="s">
        <v>9</v>
      </c>
    </row>
    <row r="142" spans="1:6" s="1" customFormat="1" ht="18" customHeight="1">
      <c r="A142" s="8"/>
      <c r="B142" s="6">
        <v>20</v>
      </c>
      <c r="C142" s="6" t="s">
        <v>7</v>
      </c>
      <c r="D142" s="6" t="str">
        <f>"20200100520"</f>
        <v>20200100520</v>
      </c>
      <c r="E142" s="7">
        <v>69.12</v>
      </c>
      <c r="F142" s="6" t="s">
        <v>9</v>
      </c>
    </row>
    <row r="143" spans="1:6" s="1" customFormat="1" ht="18" customHeight="1">
      <c r="A143" s="8"/>
      <c r="B143" s="6">
        <v>21</v>
      </c>
      <c r="C143" s="6" t="s">
        <v>7</v>
      </c>
      <c r="D143" s="6" t="str">
        <f>"20200100521"</f>
        <v>20200100521</v>
      </c>
      <c r="E143" s="7">
        <v>73.32</v>
      </c>
      <c r="F143" s="6" t="s">
        <v>9</v>
      </c>
    </row>
    <row r="144" spans="1:6" s="1" customFormat="1" ht="18" customHeight="1">
      <c r="A144" s="8"/>
      <c r="B144" s="6">
        <v>22</v>
      </c>
      <c r="C144" s="6" t="s">
        <v>7</v>
      </c>
      <c r="D144" s="6" t="str">
        <f>"20200100522"</f>
        <v>20200100522</v>
      </c>
      <c r="E144" s="7">
        <v>0</v>
      </c>
      <c r="F144" s="6" t="s">
        <v>8</v>
      </c>
    </row>
    <row r="145" spans="1:6" s="1" customFormat="1" ht="18" customHeight="1">
      <c r="A145" s="8"/>
      <c r="B145" s="6">
        <v>23</v>
      </c>
      <c r="C145" s="6" t="s">
        <v>7</v>
      </c>
      <c r="D145" s="6" t="str">
        <f>"20200100523"</f>
        <v>20200100523</v>
      </c>
      <c r="E145" s="7">
        <v>59.15</v>
      </c>
      <c r="F145" s="6" t="s">
        <v>9</v>
      </c>
    </row>
    <row r="146" spans="1:6" s="1" customFormat="1" ht="18" customHeight="1">
      <c r="A146" s="8"/>
      <c r="B146" s="6">
        <v>24</v>
      </c>
      <c r="C146" s="6" t="s">
        <v>7</v>
      </c>
      <c r="D146" s="6" t="str">
        <f>"20200100524"</f>
        <v>20200100524</v>
      </c>
      <c r="E146" s="7">
        <v>0</v>
      </c>
      <c r="F146" s="6" t="s">
        <v>8</v>
      </c>
    </row>
    <row r="147" spans="1:6" s="1" customFormat="1" ht="18" customHeight="1">
      <c r="A147" s="8"/>
      <c r="B147" s="6">
        <v>25</v>
      </c>
      <c r="C147" s="6" t="s">
        <v>7</v>
      </c>
      <c r="D147" s="6" t="str">
        <f>"20200100525"</f>
        <v>20200100525</v>
      </c>
      <c r="E147" s="7">
        <v>71.6</v>
      </c>
      <c r="F147" s="6" t="s">
        <v>9</v>
      </c>
    </row>
    <row r="148" spans="1:6" s="1" customFormat="1" ht="18" customHeight="1">
      <c r="A148" s="8"/>
      <c r="B148" s="6">
        <v>26</v>
      </c>
      <c r="C148" s="6" t="s">
        <v>7</v>
      </c>
      <c r="D148" s="6" t="str">
        <f>"20200100526"</f>
        <v>20200100526</v>
      </c>
      <c r="E148" s="7">
        <v>0</v>
      </c>
      <c r="F148" s="6" t="s">
        <v>8</v>
      </c>
    </row>
    <row r="149" spans="1:6" s="1" customFormat="1" ht="18" customHeight="1">
      <c r="A149" s="8"/>
      <c r="B149" s="6">
        <v>27</v>
      </c>
      <c r="C149" s="6" t="s">
        <v>7</v>
      </c>
      <c r="D149" s="6" t="str">
        <f>"20200100527"</f>
        <v>20200100527</v>
      </c>
      <c r="E149" s="7">
        <v>71.58</v>
      </c>
      <c r="F149" s="6" t="s">
        <v>9</v>
      </c>
    </row>
    <row r="150" spans="1:6" s="1" customFormat="1" ht="18" customHeight="1">
      <c r="A150" s="8"/>
      <c r="B150" s="6">
        <v>28</v>
      </c>
      <c r="C150" s="6" t="s">
        <v>7</v>
      </c>
      <c r="D150" s="6" t="str">
        <f>"20200100528"</f>
        <v>20200100528</v>
      </c>
      <c r="E150" s="7">
        <v>0</v>
      </c>
      <c r="F150" s="6" t="s">
        <v>8</v>
      </c>
    </row>
    <row r="151" spans="1:6" s="1" customFormat="1" ht="18" customHeight="1">
      <c r="A151" s="8"/>
      <c r="B151" s="6">
        <v>29</v>
      </c>
      <c r="C151" s="6" t="s">
        <v>7</v>
      </c>
      <c r="D151" s="6" t="str">
        <f>"20200100529"</f>
        <v>20200100529</v>
      </c>
      <c r="E151" s="7">
        <v>0</v>
      </c>
      <c r="F151" s="6" t="s">
        <v>8</v>
      </c>
    </row>
    <row r="152" spans="1:6" s="1" customFormat="1" ht="18" customHeight="1">
      <c r="A152" s="9"/>
      <c r="B152" s="6">
        <v>30</v>
      </c>
      <c r="C152" s="6" t="s">
        <v>7</v>
      </c>
      <c r="D152" s="6" t="str">
        <f>"20200100530"</f>
        <v>20200100530</v>
      </c>
      <c r="E152" s="7">
        <v>83.54</v>
      </c>
      <c r="F152" s="6" t="s">
        <v>9</v>
      </c>
    </row>
    <row r="153" spans="1:6" s="1" customFormat="1" ht="18" customHeight="1">
      <c r="A153" s="5">
        <v>6</v>
      </c>
      <c r="B153" s="6">
        <v>1</v>
      </c>
      <c r="C153" s="6" t="s">
        <v>7</v>
      </c>
      <c r="D153" s="6" t="str">
        <f>"20200100601"</f>
        <v>20200100601</v>
      </c>
      <c r="E153" s="7">
        <v>70.31</v>
      </c>
      <c r="F153" s="6" t="s">
        <v>9</v>
      </c>
    </row>
    <row r="154" spans="1:6" s="1" customFormat="1" ht="18" customHeight="1">
      <c r="A154" s="8"/>
      <c r="B154" s="6">
        <v>2</v>
      </c>
      <c r="C154" s="6" t="s">
        <v>7</v>
      </c>
      <c r="D154" s="6" t="str">
        <f>"20200100602"</f>
        <v>20200100602</v>
      </c>
      <c r="E154" s="7">
        <v>0</v>
      </c>
      <c r="F154" s="6" t="s">
        <v>8</v>
      </c>
    </row>
    <row r="155" spans="1:6" s="1" customFormat="1" ht="18" customHeight="1">
      <c r="A155" s="8"/>
      <c r="B155" s="6">
        <v>3</v>
      </c>
      <c r="C155" s="6" t="s">
        <v>7</v>
      </c>
      <c r="D155" s="6" t="str">
        <f>"20200100603"</f>
        <v>20200100603</v>
      </c>
      <c r="E155" s="7">
        <v>65.54</v>
      </c>
      <c r="F155" s="6" t="s">
        <v>9</v>
      </c>
    </row>
    <row r="156" spans="1:6" s="1" customFormat="1" ht="18" customHeight="1">
      <c r="A156" s="8"/>
      <c r="B156" s="6">
        <v>4</v>
      </c>
      <c r="C156" s="6" t="s">
        <v>7</v>
      </c>
      <c r="D156" s="6" t="str">
        <f>"20200100604"</f>
        <v>20200100604</v>
      </c>
      <c r="E156" s="7">
        <v>0</v>
      </c>
      <c r="F156" s="6" t="s">
        <v>8</v>
      </c>
    </row>
    <row r="157" spans="1:6" s="1" customFormat="1" ht="18" customHeight="1">
      <c r="A157" s="8"/>
      <c r="B157" s="6">
        <v>5</v>
      </c>
      <c r="C157" s="6" t="s">
        <v>7</v>
      </c>
      <c r="D157" s="6" t="str">
        <f>"20200100605"</f>
        <v>20200100605</v>
      </c>
      <c r="E157" s="7">
        <v>63.87</v>
      </c>
      <c r="F157" s="6" t="s">
        <v>9</v>
      </c>
    </row>
    <row r="158" spans="1:6" s="1" customFormat="1" ht="18" customHeight="1">
      <c r="A158" s="8"/>
      <c r="B158" s="6">
        <v>6</v>
      </c>
      <c r="C158" s="6" t="s">
        <v>7</v>
      </c>
      <c r="D158" s="6" t="str">
        <f>"20200100606"</f>
        <v>20200100606</v>
      </c>
      <c r="E158" s="7">
        <v>66.19</v>
      </c>
      <c r="F158" s="6" t="s">
        <v>9</v>
      </c>
    </row>
    <row r="159" spans="1:6" s="1" customFormat="1" ht="18" customHeight="1">
      <c r="A159" s="8"/>
      <c r="B159" s="6">
        <v>7</v>
      </c>
      <c r="C159" s="6" t="s">
        <v>7</v>
      </c>
      <c r="D159" s="6" t="str">
        <f>"20200100607"</f>
        <v>20200100607</v>
      </c>
      <c r="E159" s="7">
        <v>78.29</v>
      </c>
      <c r="F159" s="6" t="s">
        <v>9</v>
      </c>
    </row>
    <row r="160" spans="1:6" s="1" customFormat="1" ht="18" customHeight="1">
      <c r="A160" s="8"/>
      <c r="B160" s="6">
        <v>8</v>
      </c>
      <c r="C160" s="6" t="s">
        <v>7</v>
      </c>
      <c r="D160" s="6" t="str">
        <f>"20200100608"</f>
        <v>20200100608</v>
      </c>
      <c r="E160" s="7">
        <v>66.65</v>
      </c>
      <c r="F160" s="6" t="s">
        <v>9</v>
      </c>
    </row>
    <row r="161" spans="1:6" s="1" customFormat="1" ht="18" customHeight="1">
      <c r="A161" s="8"/>
      <c r="B161" s="6">
        <v>9</v>
      </c>
      <c r="C161" s="6" t="s">
        <v>7</v>
      </c>
      <c r="D161" s="6" t="str">
        <f>"20200100609"</f>
        <v>20200100609</v>
      </c>
      <c r="E161" s="7">
        <v>0</v>
      </c>
      <c r="F161" s="6" t="s">
        <v>8</v>
      </c>
    </row>
    <row r="162" spans="1:6" s="1" customFormat="1" ht="18" customHeight="1">
      <c r="A162" s="8"/>
      <c r="B162" s="6">
        <v>10</v>
      </c>
      <c r="C162" s="6" t="s">
        <v>7</v>
      </c>
      <c r="D162" s="6" t="str">
        <f>"20200100610"</f>
        <v>20200100610</v>
      </c>
      <c r="E162" s="7">
        <v>53.51</v>
      </c>
      <c r="F162" s="6" t="s">
        <v>9</v>
      </c>
    </row>
    <row r="163" spans="1:6" s="1" customFormat="1" ht="18" customHeight="1">
      <c r="A163" s="8"/>
      <c r="B163" s="6">
        <v>11</v>
      </c>
      <c r="C163" s="6" t="s">
        <v>7</v>
      </c>
      <c r="D163" s="6" t="str">
        <f>"20200100611"</f>
        <v>20200100611</v>
      </c>
      <c r="E163" s="7">
        <v>0</v>
      </c>
      <c r="F163" s="6" t="s">
        <v>8</v>
      </c>
    </row>
    <row r="164" spans="1:6" s="1" customFormat="1" ht="18" customHeight="1">
      <c r="A164" s="8"/>
      <c r="B164" s="6">
        <v>12</v>
      </c>
      <c r="C164" s="6" t="s">
        <v>7</v>
      </c>
      <c r="D164" s="6" t="str">
        <f>"20200100612"</f>
        <v>20200100612</v>
      </c>
      <c r="E164" s="7">
        <v>0</v>
      </c>
      <c r="F164" s="6" t="s">
        <v>8</v>
      </c>
    </row>
    <row r="165" spans="1:6" s="1" customFormat="1" ht="18" customHeight="1">
      <c r="A165" s="8"/>
      <c r="B165" s="6">
        <v>13</v>
      </c>
      <c r="C165" s="6" t="s">
        <v>7</v>
      </c>
      <c r="D165" s="6" t="str">
        <f>"20200100613"</f>
        <v>20200100613</v>
      </c>
      <c r="E165" s="7">
        <v>49</v>
      </c>
      <c r="F165" s="6" t="s">
        <v>9</v>
      </c>
    </row>
    <row r="166" spans="1:6" s="1" customFormat="1" ht="18" customHeight="1">
      <c r="A166" s="8"/>
      <c r="B166" s="6">
        <v>14</v>
      </c>
      <c r="C166" s="6" t="s">
        <v>7</v>
      </c>
      <c r="D166" s="6" t="str">
        <f>"20200100614"</f>
        <v>20200100614</v>
      </c>
      <c r="E166" s="7">
        <v>63.21</v>
      </c>
      <c r="F166" s="6" t="s">
        <v>9</v>
      </c>
    </row>
    <row r="167" spans="1:6" s="1" customFormat="1" ht="18" customHeight="1">
      <c r="A167" s="8"/>
      <c r="B167" s="6">
        <v>15</v>
      </c>
      <c r="C167" s="6" t="s">
        <v>7</v>
      </c>
      <c r="D167" s="6" t="str">
        <f>"20200100615"</f>
        <v>20200100615</v>
      </c>
      <c r="E167" s="7">
        <v>0</v>
      </c>
      <c r="F167" s="6" t="s">
        <v>8</v>
      </c>
    </row>
    <row r="168" spans="1:6" s="1" customFormat="1" ht="18" customHeight="1">
      <c r="A168" s="8"/>
      <c r="B168" s="6">
        <v>16</v>
      </c>
      <c r="C168" s="6" t="s">
        <v>7</v>
      </c>
      <c r="D168" s="6" t="str">
        <f>"20200100616"</f>
        <v>20200100616</v>
      </c>
      <c r="E168" s="7">
        <v>0</v>
      </c>
      <c r="F168" s="6" t="s">
        <v>8</v>
      </c>
    </row>
    <row r="169" spans="1:6" s="1" customFormat="1" ht="18" customHeight="1">
      <c r="A169" s="8"/>
      <c r="B169" s="6">
        <v>17</v>
      </c>
      <c r="C169" s="6" t="s">
        <v>7</v>
      </c>
      <c r="D169" s="6" t="str">
        <f>"20200100617"</f>
        <v>20200100617</v>
      </c>
      <c r="E169" s="7">
        <v>0</v>
      </c>
      <c r="F169" s="6" t="s">
        <v>8</v>
      </c>
    </row>
    <row r="170" spans="1:6" s="1" customFormat="1" ht="18" customHeight="1">
      <c r="A170" s="8"/>
      <c r="B170" s="6">
        <v>18</v>
      </c>
      <c r="C170" s="6" t="s">
        <v>7</v>
      </c>
      <c r="D170" s="6" t="str">
        <f>"20200100618"</f>
        <v>20200100618</v>
      </c>
      <c r="E170" s="7">
        <v>0</v>
      </c>
      <c r="F170" s="6" t="s">
        <v>8</v>
      </c>
    </row>
    <row r="171" spans="1:6" s="1" customFormat="1" ht="18" customHeight="1">
      <c r="A171" s="8"/>
      <c r="B171" s="6">
        <v>19</v>
      </c>
      <c r="C171" s="6" t="s">
        <v>7</v>
      </c>
      <c r="D171" s="6" t="str">
        <f>"20200100619"</f>
        <v>20200100619</v>
      </c>
      <c r="E171" s="7">
        <v>0</v>
      </c>
      <c r="F171" s="6" t="s">
        <v>8</v>
      </c>
    </row>
    <row r="172" spans="1:6" s="1" customFormat="1" ht="18" customHeight="1">
      <c r="A172" s="8"/>
      <c r="B172" s="6">
        <v>20</v>
      </c>
      <c r="C172" s="6" t="s">
        <v>7</v>
      </c>
      <c r="D172" s="6" t="str">
        <f>"20200100620"</f>
        <v>20200100620</v>
      </c>
      <c r="E172" s="7">
        <v>66.19</v>
      </c>
      <c r="F172" s="6" t="s">
        <v>9</v>
      </c>
    </row>
    <row r="173" spans="1:6" s="1" customFormat="1" ht="18" customHeight="1">
      <c r="A173" s="8"/>
      <c r="B173" s="6">
        <v>21</v>
      </c>
      <c r="C173" s="6" t="s">
        <v>7</v>
      </c>
      <c r="D173" s="6" t="str">
        <f>"20200100621"</f>
        <v>20200100621</v>
      </c>
      <c r="E173" s="7">
        <v>75.38</v>
      </c>
      <c r="F173" s="6" t="s">
        <v>9</v>
      </c>
    </row>
    <row r="174" spans="1:6" s="1" customFormat="1" ht="18" customHeight="1">
      <c r="A174" s="8"/>
      <c r="B174" s="6">
        <v>22</v>
      </c>
      <c r="C174" s="6" t="s">
        <v>7</v>
      </c>
      <c r="D174" s="6" t="str">
        <f>"20200100622"</f>
        <v>20200100622</v>
      </c>
      <c r="E174" s="7">
        <v>65.62</v>
      </c>
      <c r="F174" s="6" t="s">
        <v>9</v>
      </c>
    </row>
    <row r="175" spans="1:6" s="1" customFormat="1" ht="18" customHeight="1">
      <c r="A175" s="8"/>
      <c r="B175" s="6">
        <v>23</v>
      </c>
      <c r="C175" s="6" t="s">
        <v>7</v>
      </c>
      <c r="D175" s="6" t="str">
        <f>"20200100623"</f>
        <v>20200100623</v>
      </c>
      <c r="E175" s="7">
        <v>0</v>
      </c>
      <c r="F175" s="6" t="s">
        <v>8</v>
      </c>
    </row>
    <row r="176" spans="1:6" s="1" customFormat="1" ht="18" customHeight="1">
      <c r="A176" s="8"/>
      <c r="B176" s="6">
        <v>24</v>
      </c>
      <c r="C176" s="6" t="s">
        <v>7</v>
      </c>
      <c r="D176" s="6" t="str">
        <f>"20200100624"</f>
        <v>20200100624</v>
      </c>
      <c r="E176" s="7">
        <v>69.53</v>
      </c>
      <c r="F176" s="6" t="s">
        <v>9</v>
      </c>
    </row>
    <row r="177" spans="1:6" s="1" customFormat="1" ht="18" customHeight="1">
      <c r="A177" s="8"/>
      <c r="B177" s="6">
        <v>25</v>
      </c>
      <c r="C177" s="6" t="s">
        <v>7</v>
      </c>
      <c r="D177" s="6" t="str">
        <f>"20200100625"</f>
        <v>20200100625</v>
      </c>
      <c r="E177" s="7">
        <v>0</v>
      </c>
      <c r="F177" s="6" t="s">
        <v>8</v>
      </c>
    </row>
    <row r="178" spans="1:6" s="1" customFormat="1" ht="18" customHeight="1">
      <c r="A178" s="8"/>
      <c r="B178" s="6">
        <v>26</v>
      </c>
      <c r="C178" s="6" t="s">
        <v>7</v>
      </c>
      <c r="D178" s="6" t="str">
        <f>"20200100626"</f>
        <v>20200100626</v>
      </c>
      <c r="E178" s="7">
        <v>72.79</v>
      </c>
      <c r="F178" s="6" t="s">
        <v>9</v>
      </c>
    </row>
    <row r="179" spans="1:6" s="1" customFormat="1" ht="18" customHeight="1">
      <c r="A179" s="8"/>
      <c r="B179" s="6">
        <v>27</v>
      </c>
      <c r="C179" s="6" t="s">
        <v>7</v>
      </c>
      <c r="D179" s="6" t="str">
        <f>"20200100627"</f>
        <v>20200100627</v>
      </c>
      <c r="E179" s="7">
        <v>72.41</v>
      </c>
      <c r="F179" s="6" t="s">
        <v>9</v>
      </c>
    </row>
    <row r="180" spans="1:6" s="1" customFormat="1" ht="18" customHeight="1">
      <c r="A180" s="8"/>
      <c r="B180" s="6">
        <v>28</v>
      </c>
      <c r="C180" s="6" t="s">
        <v>7</v>
      </c>
      <c r="D180" s="6" t="str">
        <f>"20200100628"</f>
        <v>20200100628</v>
      </c>
      <c r="E180" s="7">
        <v>0</v>
      </c>
      <c r="F180" s="6" t="s">
        <v>8</v>
      </c>
    </row>
    <row r="181" spans="1:6" s="1" customFormat="1" ht="18" customHeight="1">
      <c r="A181" s="8"/>
      <c r="B181" s="6">
        <v>29</v>
      </c>
      <c r="C181" s="6" t="s">
        <v>7</v>
      </c>
      <c r="D181" s="6" t="str">
        <f>"20200100629"</f>
        <v>20200100629</v>
      </c>
      <c r="E181" s="7">
        <v>75.02</v>
      </c>
      <c r="F181" s="6" t="s">
        <v>9</v>
      </c>
    </row>
    <row r="182" spans="1:6" s="1" customFormat="1" ht="18" customHeight="1">
      <c r="A182" s="9"/>
      <c r="B182" s="6">
        <v>30</v>
      </c>
      <c r="C182" s="6" t="s">
        <v>7</v>
      </c>
      <c r="D182" s="6" t="str">
        <f>"20200100630"</f>
        <v>20200100630</v>
      </c>
      <c r="E182" s="7">
        <v>0</v>
      </c>
      <c r="F182" s="6" t="s">
        <v>8</v>
      </c>
    </row>
    <row r="183" spans="1:6" s="1" customFormat="1" ht="18" customHeight="1">
      <c r="A183" s="5">
        <v>7</v>
      </c>
      <c r="B183" s="6">
        <v>1</v>
      </c>
      <c r="C183" s="6" t="s">
        <v>7</v>
      </c>
      <c r="D183" s="6" t="str">
        <f>"20200100701"</f>
        <v>20200100701</v>
      </c>
      <c r="E183" s="7">
        <v>78.32</v>
      </c>
      <c r="F183" s="6" t="s">
        <v>9</v>
      </c>
    </row>
    <row r="184" spans="1:6" s="1" customFormat="1" ht="18" customHeight="1">
      <c r="A184" s="8"/>
      <c r="B184" s="6">
        <v>2</v>
      </c>
      <c r="C184" s="6" t="s">
        <v>7</v>
      </c>
      <c r="D184" s="6" t="str">
        <f>"20200100702"</f>
        <v>20200100702</v>
      </c>
      <c r="E184" s="7">
        <v>0</v>
      </c>
      <c r="F184" s="6" t="s">
        <v>8</v>
      </c>
    </row>
    <row r="185" spans="1:6" s="1" customFormat="1" ht="18" customHeight="1">
      <c r="A185" s="8"/>
      <c r="B185" s="6">
        <v>3</v>
      </c>
      <c r="C185" s="6" t="s">
        <v>7</v>
      </c>
      <c r="D185" s="6" t="str">
        <f>"20200100703"</f>
        <v>20200100703</v>
      </c>
      <c r="E185" s="7">
        <v>0</v>
      </c>
      <c r="F185" s="6" t="s">
        <v>8</v>
      </c>
    </row>
    <row r="186" spans="1:6" s="1" customFormat="1" ht="18" customHeight="1">
      <c r="A186" s="8"/>
      <c r="B186" s="6">
        <v>4</v>
      </c>
      <c r="C186" s="6" t="s">
        <v>7</v>
      </c>
      <c r="D186" s="6" t="str">
        <f>"20200100704"</f>
        <v>20200100704</v>
      </c>
      <c r="E186" s="7">
        <v>70.23</v>
      </c>
      <c r="F186" s="6" t="s">
        <v>9</v>
      </c>
    </row>
    <row r="187" spans="1:6" s="1" customFormat="1" ht="18" customHeight="1">
      <c r="A187" s="8"/>
      <c r="B187" s="6">
        <v>5</v>
      </c>
      <c r="C187" s="6" t="s">
        <v>7</v>
      </c>
      <c r="D187" s="6" t="str">
        <f>"20200100705"</f>
        <v>20200100705</v>
      </c>
      <c r="E187" s="7">
        <v>67.58</v>
      </c>
      <c r="F187" s="6" t="s">
        <v>9</v>
      </c>
    </row>
    <row r="188" spans="1:6" s="1" customFormat="1" ht="18" customHeight="1">
      <c r="A188" s="8"/>
      <c r="B188" s="6">
        <v>6</v>
      </c>
      <c r="C188" s="6" t="s">
        <v>7</v>
      </c>
      <c r="D188" s="6" t="str">
        <f>"20200100706"</f>
        <v>20200100706</v>
      </c>
      <c r="E188" s="7">
        <v>0</v>
      </c>
      <c r="F188" s="6" t="s">
        <v>8</v>
      </c>
    </row>
    <row r="189" spans="1:6" s="1" customFormat="1" ht="18" customHeight="1">
      <c r="A189" s="8"/>
      <c r="B189" s="6">
        <v>7</v>
      </c>
      <c r="C189" s="6" t="s">
        <v>7</v>
      </c>
      <c r="D189" s="6" t="str">
        <f>"20200100707"</f>
        <v>20200100707</v>
      </c>
      <c r="E189" s="7">
        <v>73.29</v>
      </c>
      <c r="F189" s="6" t="s">
        <v>9</v>
      </c>
    </row>
    <row r="190" spans="1:6" s="1" customFormat="1" ht="18" customHeight="1">
      <c r="A190" s="8"/>
      <c r="B190" s="6">
        <v>8</v>
      </c>
      <c r="C190" s="6" t="s">
        <v>7</v>
      </c>
      <c r="D190" s="6" t="str">
        <f>"20200100708"</f>
        <v>20200100708</v>
      </c>
      <c r="E190" s="7">
        <v>0</v>
      </c>
      <c r="F190" s="6" t="s">
        <v>8</v>
      </c>
    </row>
    <row r="191" spans="1:6" s="1" customFormat="1" ht="18" customHeight="1">
      <c r="A191" s="8"/>
      <c r="B191" s="6">
        <v>9</v>
      </c>
      <c r="C191" s="6" t="s">
        <v>7</v>
      </c>
      <c r="D191" s="6" t="str">
        <f>"20200100709"</f>
        <v>20200100709</v>
      </c>
      <c r="E191" s="7">
        <v>69.56</v>
      </c>
      <c r="F191" s="6" t="s">
        <v>9</v>
      </c>
    </row>
    <row r="192" spans="1:6" s="1" customFormat="1" ht="18" customHeight="1">
      <c r="A192" s="8"/>
      <c r="B192" s="6">
        <v>10</v>
      </c>
      <c r="C192" s="6" t="s">
        <v>7</v>
      </c>
      <c r="D192" s="6" t="str">
        <f>"20200100710"</f>
        <v>20200100710</v>
      </c>
      <c r="E192" s="7">
        <v>65.27</v>
      </c>
      <c r="F192" s="6" t="s">
        <v>9</v>
      </c>
    </row>
    <row r="193" spans="1:6" s="1" customFormat="1" ht="18" customHeight="1">
      <c r="A193" s="8"/>
      <c r="B193" s="6">
        <v>11</v>
      </c>
      <c r="C193" s="6" t="s">
        <v>7</v>
      </c>
      <c r="D193" s="6" t="str">
        <f>"20200100711"</f>
        <v>20200100711</v>
      </c>
      <c r="E193" s="7">
        <v>77.34</v>
      </c>
      <c r="F193" s="6" t="s">
        <v>9</v>
      </c>
    </row>
    <row r="194" spans="1:6" s="1" customFormat="1" ht="18" customHeight="1">
      <c r="A194" s="8"/>
      <c r="B194" s="6">
        <v>12</v>
      </c>
      <c r="C194" s="6" t="s">
        <v>7</v>
      </c>
      <c r="D194" s="6" t="str">
        <f>"20200100712"</f>
        <v>20200100712</v>
      </c>
      <c r="E194" s="7">
        <v>0</v>
      </c>
      <c r="F194" s="6" t="s">
        <v>8</v>
      </c>
    </row>
    <row r="195" spans="1:6" s="1" customFormat="1" ht="18" customHeight="1">
      <c r="A195" s="8"/>
      <c r="B195" s="6">
        <v>13</v>
      </c>
      <c r="C195" s="6" t="s">
        <v>7</v>
      </c>
      <c r="D195" s="6" t="str">
        <f>"20200100713"</f>
        <v>20200100713</v>
      </c>
      <c r="E195" s="7">
        <v>0</v>
      </c>
      <c r="F195" s="6" t="s">
        <v>8</v>
      </c>
    </row>
    <row r="196" spans="1:6" s="1" customFormat="1" ht="18" customHeight="1">
      <c r="A196" s="8"/>
      <c r="B196" s="6">
        <v>14</v>
      </c>
      <c r="C196" s="6" t="s">
        <v>7</v>
      </c>
      <c r="D196" s="6" t="str">
        <f>"20200100714"</f>
        <v>20200100714</v>
      </c>
      <c r="E196" s="7">
        <v>68.5</v>
      </c>
      <c r="F196" s="6" t="s">
        <v>9</v>
      </c>
    </row>
    <row r="197" spans="1:6" s="1" customFormat="1" ht="18" customHeight="1">
      <c r="A197" s="8"/>
      <c r="B197" s="6">
        <v>15</v>
      </c>
      <c r="C197" s="6" t="s">
        <v>7</v>
      </c>
      <c r="D197" s="6" t="str">
        <f>"20200100715"</f>
        <v>20200100715</v>
      </c>
      <c r="E197" s="7">
        <v>0</v>
      </c>
      <c r="F197" s="6" t="s">
        <v>8</v>
      </c>
    </row>
    <row r="198" spans="1:6" s="1" customFormat="1" ht="18" customHeight="1">
      <c r="A198" s="8"/>
      <c r="B198" s="6">
        <v>16</v>
      </c>
      <c r="C198" s="6" t="s">
        <v>7</v>
      </c>
      <c r="D198" s="6" t="str">
        <f>"20200100716"</f>
        <v>20200100716</v>
      </c>
      <c r="E198" s="7">
        <v>0</v>
      </c>
      <c r="F198" s="6" t="s">
        <v>8</v>
      </c>
    </row>
    <row r="199" spans="1:6" s="1" customFormat="1" ht="18" customHeight="1">
      <c r="A199" s="8"/>
      <c r="B199" s="6">
        <v>17</v>
      </c>
      <c r="C199" s="6" t="s">
        <v>7</v>
      </c>
      <c r="D199" s="6" t="str">
        <f>"20200100717"</f>
        <v>20200100717</v>
      </c>
      <c r="E199" s="7">
        <v>0</v>
      </c>
      <c r="F199" s="6" t="s">
        <v>8</v>
      </c>
    </row>
    <row r="200" spans="1:6" s="1" customFormat="1" ht="18" customHeight="1">
      <c r="A200" s="8"/>
      <c r="B200" s="6">
        <v>18</v>
      </c>
      <c r="C200" s="6" t="s">
        <v>7</v>
      </c>
      <c r="D200" s="6" t="str">
        <f>"20200100718"</f>
        <v>20200100718</v>
      </c>
      <c r="E200" s="7">
        <v>76.91</v>
      </c>
      <c r="F200" s="6" t="s">
        <v>9</v>
      </c>
    </row>
    <row r="201" spans="1:6" s="1" customFormat="1" ht="18" customHeight="1">
      <c r="A201" s="8"/>
      <c r="B201" s="6">
        <v>19</v>
      </c>
      <c r="C201" s="6" t="s">
        <v>7</v>
      </c>
      <c r="D201" s="6" t="str">
        <f>"20200100719"</f>
        <v>20200100719</v>
      </c>
      <c r="E201" s="7">
        <v>0</v>
      </c>
      <c r="F201" s="6" t="s">
        <v>8</v>
      </c>
    </row>
    <row r="202" spans="1:6" s="1" customFormat="1" ht="18" customHeight="1">
      <c r="A202" s="8"/>
      <c r="B202" s="6">
        <v>20</v>
      </c>
      <c r="C202" s="6" t="s">
        <v>7</v>
      </c>
      <c r="D202" s="6" t="str">
        <f>"20200100720"</f>
        <v>20200100720</v>
      </c>
      <c r="E202" s="7">
        <v>0</v>
      </c>
      <c r="F202" s="6" t="s">
        <v>8</v>
      </c>
    </row>
    <row r="203" spans="1:6" s="1" customFormat="1" ht="18" customHeight="1">
      <c r="A203" s="8"/>
      <c r="B203" s="6">
        <v>21</v>
      </c>
      <c r="C203" s="6" t="s">
        <v>7</v>
      </c>
      <c r="D203" s="6" t="str">
        <f>"20200100721"</f>
        <v>20200100721</v>
      </c>
      <c r="E203" s="7">
        <v>0</v>
      </c>
      <c r="F203" s="6" t="s">
        <v>8</v>
      </c>
    </row>
    <row r="204" spans="1:6" s="1" customFormat="1" ht="18" customHeight="1">
      <c r="A204" s="8"/>
      <c r="B204" s="6">
        <v>22</v>
      </c>
      <c r="C204" s="6" t="s">
        <v>7</v>
      </c>
      <c r="D204" s="6" t="str">
        <f>"20200100722"</f>
        <v>20200100722</v>
      </c>
      <c r="E204" s="7">
        <v>0</v>
      </c>
      <c r="F204" s="6" t="s">
        <v>8</v>
      </c>
    </row>
    <row r="205" spans="1:6" s="1" customFormat="1" ht="18" customHeight="1">
      <c r="A205" s="8"/>
      <c r="B205" s="6">
        <v>23</v>
      </c>
      <c r="C205" s="6" t="s">
        <v>7</v>
      </c>
      <c r="D205" s="6" t="str">
        <f>"20200100723"</f>
        <v>20200100723</v>
      </c>
      <c r="E205" s="7">
        <v>79.68</v>
      </c>
      <c r="F205" s="6" t="s">
        <v>9</v>
      </c>
    </row>
    <row r="206" spans="1:6" s="1" customFormat="1" ht="18" customHeight="1">
      <c r="A206" s="8"/>
      <c r="B206" s="6">
        <v>24</v>
      </c>
      <c r="C206" s="6" t="s">
        <v>7</v>
      </c>
      <c r="D206" s="6" t="str">
        <f>"20200100724"</f>
        <v>20200100724</v>
      </c>
      <c r="E206" s="7">
        <v>69.22</v>
      </c>
      <c r="F206" s="6" t="s">
        <v>9</v>
      </c>
    </row>
    <row r="207" spans="1:6" s="1" customFormat="1" ht="18" customHeight="1">
      <c r="A207" s="8"/>
      <c r="B207" s="6">
        <v>25</v>
      </c>
      <c r="C207" s="6" t="s">
        <v>7</v>
      </c>
      <c r="D207" s="6" t="str">
        <f>"20200100725"</f>
        <v>20200100725</v>
      </c>
      <c r="E207" s="7">
        <v>0</v>
      </c>
      <c r="F207" s="6" t="s">
        <v>8</v>
      </c>
    </row>
    <row r="208" spans="1:6" s="1" customFormat="1" ht="18" customHeight="1">
      <c r="A208" s="8"/>
      <c r="B208" s="6">
        <v>26</v>
      </c>
      <c r="C208" s="6" t="s">
        <v>7</v>
      </c>
      <c r="D208" s="6" t="str">
        <f>"20200100726"</f>
        <v>20200100726</v>
      </c>
      <c r="E208" s="7">
        <v>0</v>
      </c>
      <c r="F208" s="6" t="s">
        <v>8</v>
      </c>
    </row>
    <row r="209" spans="1:6" s="1" customFormat="1" ht="18" customHeight="1">
      <c r="A209" s="8"/>
      <c r="B209" s="6">
        <v>27</v>
      </c>
      <c r="C209" s="6" t="s">
        <v>7</v>
      </c>
      <c r="D209" s="6" t="str">
        <f>"20200100727"</f>
        <v>20200100727</v>
      </c>
      <c r="E209" s="7">
        <v>72.81</v>
      </c>
      <c r="F209" s="6" t="s">
        <v>9</v>
      </c>
    </row>
    <row r="210" spans="1:6" s="1" customFormat="1" ht="18" customHeight="1">
      <c r="A210" s="8"/>
      <c r="B210" s="6">
        <v>28</v>
      </c>
      <c r="C210" s="6" t="s">
        <v>7</v>
      </c>
      <c r="D210" s="6" t="str">
        <f>"20200100728"</f>
        <v>20200100728</v>
      </c>
      <c r="E210" s="7">
        <v>66.38</v>
      </c>
      <c r="F210" s="6" t="s">
        <v>9</v>
      </c>
    </row>
    <row r="211" spans="1:6" s="1" customFormat="1" ht="18" customHeight="1">
      <c r="A211" s="8"/>
      <c r="B211" s="6">
        <v>29</v>
      </c>
      <c r="C211" s="6" t="s">
        <v>7</v>
      </c>
      <c r="D211" s="6" t="str">
        <f>"20200100729"</f>
        <v>20200100729</v>
      </c>
      <c r="E211" s="7">
        <v>0</v>
      </c>
      <c r="F211" s="6" t="s">
        <v>8</v>
      </c>
    </row>
    <row r="212" spans="1:6" s="1" customFormat="1" ht="18" customHeight="1">
      <c r="A212" s="9"/>
      <c r="B212" s="6">
        <v>30</v>
      </c>
      <c r="C212" s="6" t="s">
        <v>7</v>
      </c>
      <c r="D212" s="6" t="str">
        <f>"20200100730"</f>
        <v>20200100730</v>
      </c>
      <c r="E212" s="7">
        <v>68.6</v>
      </c>
      <c r="F212" s="6" t="s">
        <v>9</v>
      </c>
    </row>
    <row r="213" spans="1:6" s="1" customFormat="1" ht="18" customHeight="1">
      <c r="A213" s="5">
        <v>8</v>
      </c>
      <c r="B213" s="6">
        <v>1</v>
      </c>
      <c r="C213" s="6" t="s">
        <v>7</v>
      </c>
      <c r="D213" s="6" t="str">
        <f>"20200100801"</f>
        <v>20200100801</v>
      </c>
      <c r="E213" s="7">
        <v>0</v>
      </c>
      <c r="F213" s="6" t="s">
        <v>8</v>
      </c>
    </row>
    <row r="214" spans="1:6" s="1" customFormat="1" ht="18" customHeight="1">
      <c r="A214" s="8"/>
      <c r="B214" s="6">
        <v>2</v>
      </c>
      <c r="C214" s="6" t="s">
        <v>7</v>
      </c>
      <c r="D214" s="6" t="str">
        <f>"20200100802"</f>
        <v>20200100802</v>
      </c>
      <c r="E214" s="7">
        <v>71.28</v>
      </c>
      <c r="F214" s="6" t="s">
        <v>9</v>
      </c>
    </row>
    <row r="215" spans="1:6" s="1" customFormat="1" ht="18" customHeight="1">
      <c r="A215" s="8"/>
      <c r="B215" s="6">
        <v>3</v>
      </c>
      <c r="C215" s="6" t="s">
        <v>7</v>
      </c>
      <c r="D215" s="6" t="str">
        <f>"20200100803"</f>
        <v>20200100803</v>
      </c>
      <c r="E215" s="7">
        <v>63.12</v>
      </c>
      <c r="F215" s="6" t="s">
        <v>9</v>
      </c>
    </row>
    <row r="216" spans="1:6" s="1" customFormat="1" ht="18" customHeight="1">
      <c r="A216" s="8"/>
      <c r="B216" s="6">
        <v>4</v>
      </c>
      <c r="C216" s="6" t="s">
        <v>7</v>
      </c>
      <c r="D216" s="6" t="str">
        <f>"20200100804"</f>
        <v>20200100804</v>
      </c>
      <c r="E216" s="7">
        <v>0</v>
      </c>
      <c r="F216" s="6" t="s">
        <v>8</v>
      </c>
    </row>
    <row r="217" spans="1:6" s="1" customFormat="1" ht="18" customHeight="1">
      <c r="A217" s="8"/>
      <c r="B217" s="6">
        <v>5</v>
      </c>
      <c r="C217" s="6" t="s">
        <v>7</v>
      </c>
      <c r="D217" s="6" t="str">
        <f>"20200100805"</f>
        <v>20200100805</v>
      </c>
      <c r="E217" s="7">
        <v>69.66</v>
      </c>
      <c r="F217" s="6" t="s">
        <v>9</v>
      </c>
    </row>
    <row r="218" spans="1:6" s="1" customFormat="1" ht="18" customHeight="1">
      <c r="A218" s="8"/>
      <c r="B218" s="6">
        <v>6</v>
      </c>
      <c r="C218" s="6" t="s">
        <v>7</v>
      </c>
      <c r="D218" s="6" t="str">
        <f>"20200100806"</f>
        <v>20200100806</v>
      </c>
      <c r="E218" s="7">
        <v>0</v>
      </c>
      <c r="F218" s="6" t="s">
        <v>8</v>
      </c>
    </row>
    <row r="219" spans="1:6" s="1" customFormat="1" ht="18" customHeight="1">
      <c r="A219" s="8"/>
      <c r="B219" s="6">
        <v>7</v>
      </c>
      <c r="C219" s="6" t="s">
        <v>7</v>
      </c>
      <c r="D219" s="6" t="str">
        <f>"20200100807"</f>
        <v>20200100807</v>
      </c>
      <c r="E219" s="7">
        <v>0</v>
      </c>
      <c r="F219" s="6" t="s">
        <v>8</v>
      </c>
    </row>
    <row r="220" spans="1:6" s="1" customFormat="1" ht="18" customHeight="1">
      <c r="A220" s="8"/>
      <c r="B220" s="6">
        <v>8</v>
      </c>
      <c r="C220" s="6" t="s">
        <v>7</v>
      </c>
      <c r="D220" s="6" t="str">
        <f>"20200100808"</f>
        <v>20200100808</v>
      </c>
      <c r="E220" s="7">
        <v>55.72</v>
      </c>
      <c r="F220" s="6" t="s">
        <v>9</v>
      </c>
    </row>
    <row r="221" spans="1:6" s="1" customFormat="1" ht="18" customHeight="1">
      <c r="A221" s="8"/>
      <c r="B221" s="6">
        <v>9</v>
      </c>
      <c r="C221" s="6" t="s">
        <v>7</v>
      </c>
      <c r="D221" s="6" t="str">
        <f>"20200100809"</f>
        <v>20200100809</v>
      </c>
      <c r="E221" s="7">
        <v>0</v>
      </c>
      <c r="F221" s="6" t="s">
        <v>8</v>
      </c>
    </row>
    <row r="222" spans="1:6" s="1" customFormat="1" ht="18" customHeight="1">
      <c r="A222" s="8"/>
      <c r="B222" s="6">
        <v>10</v>
      </c>
      <c r="C222" s="6" t="s">
        <v>7</v>
      </c>
      <c r="D222" s="6" t="str">
        <f>"20200100810"</f>
        <v>20200100810</v>
      </c>
      <c r="E222" s="7">
        <v>60.68</v>
      </c>
      <c r="F222" s="6" t="s">
        <v>9</v>
      </c>
    </row>
    <row r="223" spans="1:6" s="1" customFormat="1" ht="18" customHeight="1">
      <c r="A223" s="8"/>
      <c r="B223" s="6">
        <v>11</v>
      </c>
      <c r="C223" s="6" t="s">
        <v>7</v>
      </c>
      <c r="D223" s="6" t="str">
        <f>"20200100811"</f>
        <v>20200100811</v>
      </c>
      <c r="E223" s="7">
        <v>0</v>
      </c>
      <c r="F223" s="6" t="s">
        <v>8</v>
      </c>
    </row>
    <row r="224" spans="1:6" s="1" customFormat="1" ht="18" customHeight="1">
      <c r="A224" s="8"/>
      <c r="B224" s="6">
        <v>12</v>
      </c>
      <c r="C224" s="6" t="s">
        <v>7</v>
      </c>
      <c r="D224" s="6" t="str">
        <f>"20200100812"</f>
        <v>20200100812</v>
      </c>
      <c r="E224" s="7">
        <v>0</v>
      </c>
      <c r="F224" s="6" t="s">
        <v>8</v>
      </c>
    </row>
    <row r="225" spans="1:6" s="1" customFormat="1" ht="18" customHeight="1">
      <c r="A225" s="8"/>
      <c r="B225" s="6">
        <v>13</v>
      </c>
      <c r="C225" s="6" t="s">
        <v>7</v>
      </c>
      <c r="D225" s="6" t="str">
        <f>"20200100813"</f>
        <v>20200100813</v>
      </c>
      <c r="E225" s="7">
        <v>73.73</v>
      </c>
      <c r="F225" s="6" t="s">
        <v>9</v>
      </c>
    </row>
    <row r="226" spans="1:6" s="1" customFormat="1" ht="18" customHeight="1">
      <c r="A226" s="8"/>
      <c r="B226" s="6">
        <v>14</v>
      </c>
      <c r="C226" s="6" t="s">
        <v>7</v>
      </c>
      <c r="D226" s="6" t="str">
        <f>"20200100814"</f>
        <v>20200100814</v>
      </c>
      <c r="E226" s="7">
        <v>0</v>
      </c>
      <c r="F226" s="6" t="s">
        <v>8</v>
      </c>
    </row>
    <row r="227" spans="1:6" s="1" customFormat="1" ht="18" customHeight="1">
      <c r="A227" s="8"/>
      <c r="B227" s="6">
        <v>15</v>
      </c>
      <c r="C227" s="6" t="s">
        <v>7</v>
      </c>
      <c r="D227" s="6" t="str">
        <f>"20200100815"</f>
        <v>20200100815</v>
      </c>
      <c r="E227" s="7">
        <v>0</v>
      </c>
      <c r="F227" s="6" t="s">
        <v>8</v>
      </c>
    </row>
    <row r="228" spans="1:6" s="1" customFormat="1" ht="18" customHeight="1">
      <c r="A228" s="8"/>
      <c r="B228" s="6">
        <v>16</v>
      </c>
      <c r="C228" s="6" t="s">
        <v>7</v>
      </c>
      <c r="D228" s="6" t="str">
        <f>"20200100816"</f>
        <v>20200100816</v>
      </c>
      <c r="E228" s="7">
        <v>64.67</v>
      </c>
      <c r="F228" s="6" t="s">
        <v>9</v>
      </c>
    </row>
    <row r="229" spans="1:6" s="1" customFormat="1" ht="18" customHeight="1">
      <c r="A229" s="8"/>
      <c r="B229" s="6">
        <v>17</v>
      </c>
      <c r="C229" s="6" t="s">
        <v>7</v>
      </c>
      <c r="D229" s="6" t="str">
        <f>"20200100817"</f>
        <v>20200100817</v>
      </c>
      <c r="E229" s="7">
        <v>54.07</v>
      </c>
      <c r="F229" s="6" t="s">
        <v>9</v>
      </c>
    </row>
    <row r="230" spans="1:6" s="1" customFormat="1" ht="18" customHeight="1">
      <c r="A230" s="8"/>
      <c r="B230" s="6">
        <v>18</v>
      </c>
      <c r="C230" s="6" t="s">
        <v>7</v>
      </c>
      <c r="D230" s="6" t="str">
        <f>"20200100818"</f>
        <v>20200100818</v>
      </c>
      <c r="E230" s="7">
        <v>67.66</v>
      </c>
      <c r="F230" s="6" t="s">
        <v>9</v>
      </c>
    </row>
    <row r="231" spans="1:6" s="1" customFormat="1" ht="18" customHeight="1">
      <c r="A231" s="8"/>
      <c r="B231" s="6">
        <v>19</v>
      </c>
      <c r="C231" s="6" t="s">
        <v>7</v>
      </c>
      <c r="D231" s="6" t="str">
        <f>"20200100819"</f>
        <v>20200100819</v>
      </c>
      <c r="E231" s="7">
        <v>0</v>
      </c>
      <c r="F231" s="6" t="s">
        <v>8</v>
      </c>
    </row>
    <row r="232" spans="1:6" s="1" customFormat="1" ht="18" customHeight="1">
      <c r="A232" s="8"/>
      <c r="B232" s="6">
        <v>20</v>
      </c>
      <c r="C232" s="6" t="s">
        <v>7</v>
      </c>
      <c r="D232" s="6" t="str">
        <f>"20200100820"</f>
        <v>20200100820</v>
      </c>
      <c r="E232" s="7">
        <v>0</v>
      </c>
      <c r="F232" s="6" t="s">
        <v>8</v>
      </c>
    </row>
    <row r="233" spans="1:6" s="1" customFormat="1" ht="18" customHeight="1">
      <c r="A233" s="8"/>
      <c r="B233" s="6">
        <v>21</v>
      </c>
      <c r="C233" s="6" t="s">
        <v>7</v>
      </c>
      <c r="D233" s="6" t="str">
        <f>"20200100821"</f>
        <v>20200100821</v>
      </c>
      <c r="E233" s="7">
        <v>0</v>
      </c>
      <c r="F233" s="6" t="s">
        <v>8</v>
      </c>
    </row>
    <row r="234" spans="1:6" s="1" customFormat="1" ht="18" customHeight="1">
      <c r="A234" s="8"/>
      <c r="B234" s="6">
        <v>22</v>
      </c>
      <c r="C234" s="6" t="s">
        <v>7</v>
      </c>
      <c r="D234" s="6" t="str">
        <f>"20200100822"</f>
        <v>20200100822</v>
      </c>
      <c r="E234" s="7">
        <v>0</v>
      </c>
      <c r="F234" s="6" t="s">
        <v>8</v>
      </c>
    </row>
    <row r="235" spans="1:6" s="1" customFormat="1" ht="18" customHeight="1">
      <c r="A235" s="8"/>
      <c r="B235" s="6">
        <v>23</v>
      </c>
      <c r="C235" s="6" t="s">
        <v>7</v>
      </c>
      <c r="D235" s="6" t="str">
        <f>"20200100823"</f>
        <v>20200100823</v>
      </c>
      <c r="E235" s="7">
        <v>73.68</v>
      </c>
      <c r="F235" s="6" t="s">
        <v>9</v>
      </c>
    </row>
    <row r="236" spans="1:6" s="1" customFormat="1" ht="18" customHeight="1">
      <c r="A236" s="8"/>
      <c r="B236" s="6">
        <v>24</v>
      </c>
      <c r="C236" s="6" t="s">
        <v>7</v>
      </c>
      <c r="D236" s="6" t="str">
        <f>"20200100824"</f>
        <v>20200100824</v>
      </c>
      <c r="E236" s="7">
        <v>0</v>
      </c>
      <c r="F236" s="6" t="s">
        <v>8</v>
      </c>
    </row>
    <row r="237" spans="1:6" s="1" customFormat="1" ht="18" customHeight="1">
      <c r="A237" s="8"/>
      <c r="B237" s="6">
        <v>25</v>
      </c>
      <c r="C237" s="6" t="s">
        <v>7</v>
      </c>
      <c r="D237" s="6" t="str">
        <f>"20200100825"</f>
        <v>20200100825</v>
      </c>
      <c r="E237" s="7">
        <v>65.53</v>
      </c>
      <c r="F237" s="6" t="s">
        <v>9</v>
      </c>
    </row>
    <row r="238" spans="1:6" s="1" customFormat="1" ht="18" customHeight="1">
      <c r="A238" s="8"/>
      <c r="B238" s="6">
        <v>26</v>
      </c>
      <c r="C238" s="6" t="s">
        <v>7</v>
      </c>
      <c r="D238" s="6" t="str">
        <f>"20200100826"</f>
        <v>20200100826</v>
      </c>
      <c r="E238" s="7">
        <v>70.26</v>
      </c>
      <c r="F238" s="6" t="s">
        <v>9</v>
      </c>
    </row>
    <row r="239" spans="1:6" s="1" customFormat="1" ht="18" customHeight="1">
      <c r="A239" s="8"/>
      <c r="B239" s="6">
        <v>27</v>
      </c>
      <c r="C239" s="6" t="s">
        <v>7</v>
      </c>
      <c r="D239" s="6" t="str">
        <f>"20200100827"</f>
        <v>20200100827</v>
      </c>
      <c r="E239" s="7">
        <v>0</v>
      </c>
      <c r="F239" s="6" t="s">
        <v>8</v>
      </c>
    </row>
    <row r="240" spans="1:6" s="1" customFormat="1" ht="18" customHeight="1">
      <c r="A240" s="8"/>
      <c r="B240" s="6">
        <v>28</v>
      </c>
      <c r="C240" s="6" t="s">
        <v>7</v>
      </c>
      <c r="D240" s="6" t="str">
        <f>"20200100828"</f>
        <v>20200100828</v>
      </c>
      <c r="E240" s="7">
        <v>77.57</v>
      </c>
      <c r="F240" s="6" t="s">
        <v>9</v>
      </c>
    </row>
    <row r="241" spans="1:6" s="1" customFormat="1" ht="18" customHeight="1">
      <c r="A241" s="8"/>
      <c r="B241" s="6">
        <v>29</v>
      </c>
      <c r="C241" s="6" t="s">
        <v>7</v>
      </c>
      <c r="D241" s="6" t="str">
        <f>"20200100829"</f>
        <v>20200100829</v>
      </c>
      <c r="E241" s="7">
        <v>0</v>
      </c>
      <c r="F241" s="6" t="s">
        <v>8</v>
      </c>
    </row>
    <row r="242" spans="1:6" s="1" customFormat="1" ht="18" customHeight="1">
      <c r="A242" s="9"/>
      <c r="B242" s="6">
        <v>30</v>
      </c>
      <c r="C242" s="6" t="s">
        <v>7</v>
      </c>
      <c r="D242" s="6" t="str">
        <f>"20200100830"</f>
        <v>20200100830</v>
      </c>
      <c r="E242" s="7">
        <v>64.77</v>
      </c>
      <c r="F242" s="6" t="s">
        <v>9</v>
      </c>
    </row>
    <row r="243" spans="1:6" s="1" customFormat="1" ht="18" customHeight="1">
      <c r="A243" s="5">
        <v>9</v>
      </c>
      <c r="B243" s="6">
        <v>1</v>
      </c>
      <c r="C243" s="6" t="s">
        <v>7</v>
      </c>
      <c r="D243" s="6" t="str">
        <f>"20200100901"</f>
        <v>20200100901</v>
      </c>
      <c r="E243" s="7">
        <v>0</v>
      </c>
      <c r="F243" s="6" t="s">
        <v>8</v>
      </c>
    </row>
    <row r="244" spans="1:6" s="1" customFormat="1" ht="18" customHeight="1">
      <c r="A244" s="8"/>
      <c r="B244" s="6">
        <v>2</v>
      </c>
      <c r="C244" s="6" t="s">
        <v>7</v>
      </c>
      <c r="D244" s="6" t="str">
        <f>"20200100902"</f>
        <v>20200100902</v>
      </c>
      <c r="E244" s="7">
        <v>61.69</v>
      </c>
      <c r="F244" s="6" t="s">
        <v>9</v>
      </c>
    </row>
    <row r="245" spans="1:6" s="1" customFormat="1" ht="18" customHeight="1">
      <c r="A245" s="8"/>
      <c r="B245" s="6">
        <v>3</v>
      </c>
      <c r="C245" s="6" t="s">
        <v>7</v>
      </c>
      <c r="D245" s="6" t="str">
        <f>"20200100903"</f>
        <v>20200100903</v>
      </c>
      <c r="E245" s="7">
        <v>71.33</v>
      </c>
      <c r="F245" s="6" t="s">
        <v>9</v>
      </c>
    </row>
    <row r="246" spans="1:6" s="1" customFormat="1" ht="18" customHeight="1">
      <c r="A246" s="8"/>
      <c r="B246" s="6">
        <v>4</v>
      </c>
      <c r="C246" s="6" t="s">
        <v>7</v>
      </c>
      <c r="D246" s="6" t="str">
        <f>"20200100904"</f>
        <v>20200100904</v>
      </c>
      <c r="E246" s="7">
        <v>67.65</v>
      </c>
      <c r="F246" s="6" t="s">
        <v>9</v>
      </c>
    </row>
    <row r="247" spans="1:6" s="1" customFormat="1" ht="18" customHeight="1">
      <c r="A247" s="8"/>
      <c r="B247" s="6">
        <v>5</v>
      </c>
      <c r="C247" s="6" t="s">
        <v>7</v>
      </c>
      <c r="D247" s="6" t="str">
        <f>"20200100905"</f>
        <v>20200100905</v>
      </c>
      <c r="E247" s="7">
        <v>71.7</v>
      </c>
      <c r="F247" s="6" t="s">
        <v>9</v>
      </c>
    </row>
    <row r="248" spans="1:6" s="1" customFormat="1" ht="18" customHeight="1">
      <c r="A248" s="8"/>
      <c r="B248" s="6">
        <v>6</v>
      </c>
      <c r="C248" s="6" t="s">
        <v>7</v>
      </c>
      <c r="D248" s="6" t="str">
        <f>"20200100906"</f>
        <v>20200100906</v>
      </c>
      <c r="E248" s="7">
        <v>74.07</v>
      </c>
      <c r="F248" s="6" t="s">
        <v>9</v>
      </c>
    </row>
    <row r="249" spans="1:6" s="1" customFormat="1" ht="18" customHeight="1">
      <c r="A249" s="8"/>
      <c r="B249" s="6">
        <v>7</v>
      </c>
      <c r="C249" s="6" t="s">
        <v>7</v>
      </c>
      <c r="D249" s="6" t="str">
        <f>"20200100907"</f>
        <v>20200100907</v>
      </c>
      <c r="E249" s="7">
        <v>75.48</v>
      </c>
      <c r="F249" s="6" t="s">
        <v>9</v>
      </c>
    </row>
    <row r="250" spans="1:6" s="1" customFormat="1" ht="18" customHeight="1">
      <c r="A250" s="8"/>
      <c r="B250" s="6">
        <v>8</v>
      </c>
      <c r="C250" s="6" t="s">
        <v>7</v>
      </c>
      <c r="D250" s="6" t="str">
        <f>"20200100908"</f>
        <v>20200100908</v>
      </c>
      <c r="E250" s="7">
        <v>0</v>
      </c>
      <c r="F250" s="6" t="s">
        <v>8</v>
      </c>
    </row>
    <row r="251" spans="1:6" s="1" customFormat="1" ht="18" customHeight="1">
      <c r="A251" s="8"/>
      <c r="B251" s="6">
        <v>9</v>
      </c>
      <c r="C251" s="6" t="s">
        <v>7</v>
      </c>
      <c r="D251" s="6" t="str">
        <f>"20200100909"</f>
        <v>20200100909</v>
      </c>
      <c r="E251" s="7">
        <v>69.49</v>
      </c>
      <c r="F251" s="6" t="s">
        <v>9</v>
      </c>
    </row>
    <row r="252" spans="1:6" s="1" customFormat="1" ht="18" customHeight="1">
      <c r="A252" s="8"/>
      <c r="B252" s="6">
        <v>10</v>
      </c>
      <c r="C252" s="6" t="s">
        <v>7</v>
      </c>
      <c r="D252" s="6" t="str">
        <f>"20200100910"</f>
        <v>20200100910</v>
      </c>
      <c r="E252" s="7">
        <v>0</v>
      </c>
      <c r="F252" s="6" t="s">
        <v>8</v>
      </c>
    </row>
    <row r="253" spans="1:6" s="1" customFormat="1" ht="18" customHeight="1">
      <c r="A253" s="8"/>
      <c r="B253" s="6">
        <v>11</v>
      </c>
      <c r="C253" s="6" t="s">
        <v>7</v>
      </c>
      <c r="D253" s="6" t="str">
        <f>"20200100911"</f>
        <v>20200100911</v>
      </c>
      <c r="E253" s="7">
        <v>0</v>
      </c>
      <c r="F253" s="6" t="s">
        <v>8</v>
      </c>
    </row>
    <row r="254" spans="1:6" s="1" customFormat="1" ht="18" customHeight="1">
      <c r="A254" s="8"/>
      <c r="B254" s="6">
        <v>12</v>
      </c>
      <c r="C254" s="6" t="s">
        <v>7</v>
      </c>
      <c r="D254" s="6" t="str">
        <f>"20200100912"</f>
        <v>20200100912</v>
      </c>
      <c r="E254" s="7">
        <v>67.82</v>
      </c>
      <c r="F254" s="6" t="s">
        <v>9</v>
      </c>
    </row>
    <row r="255" spans="1:6" s="1" customFormat="1" ht="18" customHeight="1">
      <c r="A255" s="8"/>
      <c r="B255" s="6">
        <v>13</v>
      </c>
      <c r="C255" s="6" t="s">
        <v>7</v>
      </c>
      <c r="D255" s="6" t="str">
        <f>"20200100913"</f>
        <v>20200100913</v>
      </c>
      <c r="E255" s="7">
        <v>69.64</v>
      </c>
      <c r="F255" s="6" t="s">
        <v>9</v>
      </c>
    </row>
    <row r="256" spans="1:6" s="1" customFormat="1" ht="18" customHeight="1">
      <c r="A256" s="8"/>
      <c r="B256" s="6">
        <v>14</v>
      </c>
      <c r="C256" s="6" t="s">
        <v>7</v>
      </c>
      <c r="D256" s="6" t="str">
        <f>"20200100914"</f>
        <v>20200100914</v>
      </c>
      <c r="E256" s="7">
        <v>0</v>
      </c>
      <c r="F256" s="6" t="s">
        <v>8</v>
      </c>
    </row>
    <row r="257" spans="1:6" s="1" customFormat="1" ht="18" customHeight="1">
      <c r="A257" s="8"/>
      <c r="B257" s="6">
        <v>15</v>
      </c>
      <c r="C257" s="6" t="s">
        <v>7</v>
      </c>
      <c r="D257" s="6" t="str">
        <f>"20200100915"</f>
        <v>20200100915</v>
      </c>
      <c r="E257" s="7">
        <v>62.02</v>
      </c>
      <c r="F257" s="6" t="s">
        <v>9</v>
      </c>
    </row>
    <row r="258" spans="1:6" s="1" customFormat="1" ht="18" customHeight="1">
      <c r="A258" s="8"/>
      <c r="B258" s="6">
        <v>16</v>
      </c>
      <c r="C258" s="6" t="s">
        <v>7</v>
      </c>
      <c r="D258" s="6" t="str">
        <f>"20200100916"</f>
        <v>20200100916</v>
      </c>
      <c r="E258" s="7">
        <v>0</v>
      </c>
      <c r="F258" s="6" t="s">
        <v>8</v>
      </c>
    </row>
    <row r="259" spans="1:6" s="1" customFormat="1" ht="18" customHeight="1">
      <c r="A259" s="8"/>
      <c r="B259" s="6">
        <v>17</v>
      </c>
      <c r="C259" s="6" t="s">
        <v>7</v>
      </c>
      <c r="D259" s="6" t="str">
        <f>"20200100917"</f>
        <v>20200100917</v>
      </c>
      <c r="E259" s="7">
        <v>0</v>
      </c>
      <c r="F259" s="6" t="s">
        <v>8</v>
      </c>
    </row>
    <row r="260" spans="1:6" s="1" customFormat="1" ht="18" customHeight="1">
      <c r="A260" s="8"/>
      <c r="B260" s="6">
        <v>18</v>
      </c>
      <c r="C260" s="6" t="s">
        <v>7</v>
      </c>
      <c r="D260" s="6" t="str">
        <f>"20200100918"</f>
        <v>20200100918</v>
      </c>
      <c r="E260" s="7">
        <v>60.02</v>
      </c>
      <c r="F260" s="6" t="s">
        <v>9</v>
      </c>
    </row>
    <row r="261" spans="1:6" s="1" customFormat="1" ht="18" customHeight="1">
      <c r="A261" s="8"/>
      <c r="B261" s="6">
        <v>19</v>
      </c>
      <c r="C261" s="6" t="s">
        <v>7</v>
      </c>
      <c r="D261" s="6" t="str">
        <f>"20200100919"</f>
        <v>20200100919</v>
      </c>
      <c r="E261" s="7">
        <v>0</v>
      </c>
      <c r="F261" s="6" t="s">
        <v>8</v>
      </c>
    </row>
    <row r="262" spans="1:6" s="1" customFormat="1" ht="18" customHeight="1">
      <c r="A262" s="8"/>
      <c r="B262" s="6">
        <v>20</v>
      </c>
      <c r="C262" s="6" t="s">
        <v>7</v>
      </c>
      <c r="D262" s="6" t="str">
        <f>"20200100920"</f>
        <v>20200100920</v>
      </c>
      <c r="E262" s="7">
        <v>0</v>
      </c>
      <c r="F262" s="6" t="s">
        <v>8</v>
      </c>
    </row>
    <row r="263" spans="1:6" s="1" customFormat="1" ht="18" customHeight="1">
      <c r="A263" s="8"/>
      <c r="B263" s="6">
        <v>21</v>
      </c>
      <c r="C263" s="6" t="s">
        <v>7</v>
      </c>
      <c r="D263" s="6" t="str">
        <f>"20200100921"</f>
        <v>20200100921</v>
      </c>
      <c r="E263" s="7">
        <v>73.03</v>
      </c>
      <c r="F263" s="6" t="s">
        <v>9</v>
      </c>
    </row>
    <row r="264" spans="1:6" s="1" customFormat="1" ht="18" customHeight="1">
      <c r="A264" s="8"/>
      <c r="B264" s="6">
        <v>22</v>
      </c>
      <c r="C264" s="6" t="s">
        <v>7</v>
      </c>
      <c r="D264" s="6" t="str">
        <f>"20200100922"</f>
        <v>20200100922</v>
      </c>
      <c r="E264" s="7">
        <v>0</v>
      </c>
      <c r="F264" s="6" t="s">
        <v>8</v>
      </c>
    </row>
    <row r="265" spans="1:6" s="1" customFormat="1" ht="18" customHeight="1">
      <c r="A265" s="8"/>
      <c r="B265" s="6">
        <v>23</v>
      </c>
      <c r="C265" s="6" t="s">
        <v>7</v>
      </c>
      <c r="D265" s="6" t="str">
        <f>"20200100923"</f>
        <v>20200100923</v>
      </c>
      <c r="E265" s="7">
        <v>0</v>
      </c>
      <c r="F265" s="6" t="s">
        <v>8</v>
      </c>
    </row>
    <row r="266" spans="1:6" s="1" customFormat="1" ht="18" customHeight="1">
      <c r="A266" s="8"/>
      <c r="B266" s="6">
        <v>24</v>
      </c>
      <c r="C266" s="6" t="s">
        <v>7</v>
      </c>
      <c r="D266" s="6" t="str">
        <f>"20200100924"</f>
        <v>20200100924</v>
      </c>
      <c r="E266" s="7">
        <v>0</v>
      </c>
      <c r="F266" s="6" t="s">
        <v>8</v>
      </c>
    </row>
    <row r="267" spans="1:6" s="1" customFormat="1" ht="18" customHeight="1">
      <c r="A267" s="8"/>
      <c r="B267" s="6">
        <v>25</v>
      </c>
      <c r="C267" s="6" t="s">
        <v>7</v>
      </c>
      <c r="D267" s="6" t="str">
        <f>"20200100925"</f>
        <v>20200100925</v>
      </c>
      <c r="E267" s="7">
        <v>59.49</v>
      </c>
      <c r="F267" s="6" t="s">
        <v>9</v>
      </c>
    </row>
    <row r="268" spans="1:6" s="1" customFormat="1" ht="18" customHeight="1">
      <c r="A268" s="8"/>
      <c r="B268" s="6">
        <v>26</v>
      </c>
      <c r="C268" s="6" t="s">
        <v>7</v>
      </c>
      <c r="D268" s="6" t="str">
        <f>"20200100926"</f>
        <v>20200100926</v>
      </c>
      <c r="E268" s="7">
        <v>74</v>
      </c>
      <c r="F268" s="6" t="s">
        <v>9</v>
      </c>
    </row>
    <row r="269" spans="1:6" s="1" customFormat="1" ht="18" customHeight="1">
      <c r="A269" s="8"/>
      <c r="B269" s="6">
        <v>27</v>
      </c>
      <c r="C269" s="6" t="s">
        <v>7</v>
      </c>
      <c r="D269" s="6" t="str">
        <f>"20200100927"</f>
        <v>20200100927</v>
      </c>
      <c r="E269" s="7">
        <v>78.01</v>
      </c>
      <c r="F269" s="6" t="s">
        <v>9</v>
      </c>
    </row>
    <row r="270" spans="1:6" s="1" customFormat="1" ht="18" customHeight="1">
      <c r="A270" s="8"/>
      <c r="B270" s="6">
        <v>28</v>
      </c>
      <c r="C270" s="6" t="s">
        <v>7</v>
      </c>
      <c r="D270" s="6" t="str">
        <f>"20200100928"</f>
        <v>20200100928</v>
      </c>
      <c r="E270" s="7">
        <v>0</v>
      </c>
      <c r="F270" s="6" t="s">
        <v>8</v>
      </c>
    </row>
    <row r="271" spans="1:6" s="1" customFormat="1" ht="18" customHeight="1">
      <c r="A271" s="8"/>
      <c r="B271" s="6">
        <v>29</v>
      </c>
      <c r="C271" s="6" t="s">
        <v>7</v>
      </c>
      <c r="D271" s="6" t="str">
        <f>"20200100929"</f>
        <v>20200100929</v>
      </c>
      <c r="E271" s="7">
        <v>69.59</v>
      </c>
      <c r="F271" s="6" t="s">
        <v>9</v>
      </c>
    </row>
    <row r="272" spans="1:6" s="1" customFormat="1" ht="18" customHeight="1">
      <c r="A272" s="9"/>
      <c r="B272" s="6">
        <v>30</v>
      </c>
      <c r="C272" s="6" t="s">
        <v>7</v>
      </c>
      <c r="D272" s="6" t="str">
        <f>"20200100930"</f>
        <v>20200100930</v>
      </c>
      <c r="E272" s="7">
        <v>72.75</v>
      </c>
      <c r="F272" s="6" t="s">
        <v>9</v>
      </c>
    </row>
    <row r="273" spans="1:6" s="1" customFormat="1" ht="18" customHeight="1">
      <c r="A273" s="5">
        <v>10</v>
      </c>
      <c r="B273" s="6">
        <v>1</v>
      </c>
      <c r="C273" s="6" t="s">
        <v>7</v>
      </c>
      <c r="D273" s="6" t="str">
        <f>"20200101001"</f>
        <v>20200101001</v>
      </c>
      <c r="E273" s="7">
        <v>0</v>
      </c>
      <c r="F273" s="6" t="s">
        <v>8</v>
      </c>
    </row>
    <row r="274" spans="1:6" s="1" customFormat="1" ht="18" customHeight="1">
      <c r="A274" s="8"/>
      <c r="B274" s="6">
        <v>2</v>
      </c>
      <c r="C274" s="6" t="s">
        <v>7</v>
      </c>
      <c r="D274" s="6" t="str">
        <f>"20200101002"</f>
        <v>20200101002</v>
      </c>
      <c r="E274" s="7">
        <v>57.94</v>
      </c>
      <c r="F274" s="6" t="s">
        <v>9</v>
      </c>
    </row>
    <row r="275" spans="1:6" s="1" customFormat="1" ht="18" customHeight="1">
      <c r="A275" s="8"/>
      <c r="B275" s="6">
        <v>3</v>
      </c>
      <c r="C275" s="6" t="s">
        <v>7</v>
      </c>
      <c r="D275" s="6" t="str">
        <f>"20200101003"</f>
        <v>20200101003</v>
      </c>
      <c r="E275" s="7">
        <v>71.59</v>
      </c>
      <c r="F275" s="6" t="s">
        <v>9</v>
      </c>
    </row>
    <row r="276" spans="1:6" s="1" customFormat="1" ht="18" customHeight="1">
      <c r="A276" s="8"/>
      <c r="B276" s="6">
        <v>4</v>
      </c>
      <c r="C276" s="6" t="s">
        <v>7</v>
      </c>
      <c r="D276" s="6" t="str">
        <f>"20200101004"</f>
        <v>20200101004</v>
      </c>
      <c r="E276" s="7">
        <v>63.56</v>
      </c>
      <c r="F276" s="6" t="s">
        <v>9</v>
      </c>
    </row>
    <row r="277" spans="1:6" s="1" customFormat="1" ht="18" customHeight="1">
      <c r="A277" s="8"/>
      <c r="B277" s="6">
        <v>5</v>
      </c>
      <c r="C277" s="6" t="s">
        <v>7</v>
      </c>
      <c r="D277" s="6" t="str">
        <f>"20200101005"</f>
        <v>20200101005</v>
      </c>
      <c r="E277" s="7">
        <v>0</v>
      </c>
      <c r="F277" s="6" t="s">
        <v>8</v>
      </c>
    </row>
    <row r="278" spans="1:6" s="1" customFormat="1" ht="18" customHeight="1">
      <c r="A278" s="8"/>
      <c r="B278" s="6">
        <v>6</v>
      </c>
      <c r="C278" s="6" t="s">
        <v>7</v>
      </c>
      <c r="D278" s="6" t="str">
        <f>"20200101006"</f>
        <v>20200101006</v>
      </c>
      <c r="E278" s="7">
        <v>59.81</v>
      </c>
      <c r="F278" s="6" t="s">
        <v>9</v>
      </c>
    </row>
    <row r="279" spans="1:6" s="1" customFormat="1" ht="18" customHeight="1">
      <c r="A279" s="8"/>
      <c r="B279" s="6">
        <v>7</v>
      </c>
      <c r="C279" s="6" t="s">
        <v>7</v>
      </c>
      <c r="D279" s="6" t="str">
        <f>"20200101007"</f>
        <v>20200101007</v>
      </c>
      <c r="E279" s="7">
        <v>64.19</v>
      </c>
      <c r="F279" s="6" t="s">
        <v>9</v>
      </c>
    </row>
    <row r="280" spans="1:6" s="1" customFormat="1" ht="18" customHeight="1">
      <c r="A280" s="8"/>
      <c r="B280" s="6">
        <v>8</v>
      </c>
      <c r="C280" s="6" t="s">
        <v>7</v>
      </c>
      <c r="D280" s="6" t="str">
        <f>"20200101008"</f>
        <v>20200101008</v>
      </c>
      <c r="E280" s="7">
        <v>0</v>
      </c>
      <c r="F280" s="6" t="s">
        <v>8</v>
      </c>
    </row>
    <row r="281" spans="1:6" s="1" customFormat="1" ht="18" customHeight="1">
      <c r="A281" s="8"/>
      <c r="B281" s="6">
        <v>9</v>
      </c>
      <c r="C281" s="6" t="s">
        <v>7</v>
      </c>
      <c r="D281" s="6" t="str">
        <f>"20200101009"</f>
        <v>20200101009</v>
      </c>
      <c r="E281" s="7">
        <v>75.71</v>
      </c>
      <c r="F281" s="6" t="s">
        <v>9</v>
      </c>
    </row>
    <row r="282" spans="1:6" s="1" customFormat="1" ht="18" customHeight="1">
      <c r="A282" s="8"/>
      <c r="B282" s="6">
        <v>10</v>
      </c>
      <c r="C282" s="6" t="s">
        <v>7</v>
      </c>
      <c r="D282" s="6" t="str">
        <f>"20200101010"</f>
        <v>20200101010</v>
      </c>
      <c r="E282" s="7">
        <v>64.13</v>
      </c>
      <c r="F282" s="6" t="s">
        <v>9</v>
      </c>
    </row>
    <row r="283" spans="1:6" s="1" customFormat="1" ht="18" customHeight="1">
      <c r="A283" s="8"/>
      <c r="B283" s="6">
        <v>11</v>
      </c>
      <c r="C283" s="6" t="s">
        <v>7</v>
      </c>
      <c r="D283" s="6" t="str">
        <f>"20200101011"</f>
        <v>20200101011</v>
      </c>
      <c r="E283" s="7">
        <v>81.89</v>
      </c>
      <c r="F283" s="6" t="s">
        <v>9</v>
      </c>
    </row>
    <row r="284" spans="1:6" s="1" customFormat="1" ht="18" customHeight="1">
      <c r="A284" s="8"/>
      <c r="B284" s="6">
        <v>12</v>
      </c>
      <c r="C284" s="6" t="s">
        <v>7</v>
      </c>
      <c r="D284" s="6" t="str">
        <f>"20200101012"</f>
        <v>20200101012</v>
      </c>
      <c r="E284" s="7">
        <v>65.58</v>
      </c>
      <c r="F284" s="6" t="s">
        <v>9</v>
      </c>
    </row>
    <row r="285" spans="1:6" s="1" customFormat="1" ht="18" customHeight="1">
      <c r="A285" s="8"/>
      <c r="B285" s="6">
        <v>13</v>
      </c>
      <c r="C285" s="6" t="s">
        <v>7</v>
      </c>
      <c r="D285" s="6" t="str">
        <f>"20200101013"</f>
        <v>20200101013</v>
      </c>
      <c r="E285" s="7">
        <v>0</v>
      </c>
      <c r="F285" s="6" t="s">
        <v>8</v>
      </c>
    </row>
    <row r="286" spans="1:6" s="1" customFormat="1" ht="18" customHeight="1">
      <c r="A286" s="8"/>
      <c r="B286" s="6">
        <v>14</v>
      </c>
      <c r="C286" s="6" t="s">
        <v>7</v>
      </c>
      <c r="D286" s="6" t="str">
        <f>"20200101014"</f>
        <v>20200101014</v>
      </c>
      <c r="E286" s="7">
        <v>82.32</v>
      </c>
      <c r="F286" s="6" t="s">
        <v>9</v>
      </c>
    </row>
    <row r="287" spans="1:6" s="1" customFormat="1" ht="18" customHeight="1">
      <c r="A287" s="8"/>
      <c r="B287" s="6">
        <v>15</v>
      </c>
      <c r="C287" s="6" t="s">
        <v>7</v>
      </c>
      <c r="D287" s="6" t="str">
        <f>"20200101015"</f>
        <v>20200101015</v>
      </c>
      <c r="E287" s="7">
        <v>0</v>
      </c>
      <c r="F287" s="6" t="s">
        <v>8</v>
      </c>
    </row>
    <row r="288" spans="1:6" s="1" customFormat="1" ht="18" customHeight="1">
      <c r="A288" s="8"/>
      <c r="B288" s="6">
        <v>16</v>
      </c>
      <c r="C288" s="6" t="s">
        <v>7</v>
      </c>
      <c r="D288" s="6" t="str">
        <f>"20200101016"</f>
        <v>20200101016</v>
      </c>
      <c r="E288" s="7">
        <v>0</v>
      </c>
      <c r="F288" s="6" t="s">
        <v>8</v>
      </c>
    </row>
    <row r="289" spans="1:6" s="1" customFormat="1" ht="18" customHeight="1">
      <c r="A289" s="8"/>
      <c r="B289" s="6">
        <v>17</v>
      </c>
      <c r="C289" s="6" t="s">
        <v>7</v>
      </c>
      <c r="D289" s="6" t="str">
        <f>"20200101017"</f>
        <v>20200101017</v>
      </c>
      <c r="E289" s="7">
        <v>69.89</v>
      </c>
      <c r="F289" s="6" t="s">
        <v>9</v>
      </c>
    </row>
    <row r="290" spans="1:6" s="1" customFormat="1" ht="18" customHeight="1">
      <c r="A290" s="8"/>
      <c r="B290" s="6">
        <v>18</v>
      </c>
      <c r="C290" s="6" t="s">
        <v>7</v>
      </c>
      <c r="D290" s="6" t="str">
        <f>"20200101018"</f>
        <v>20200101018</v>
      </c>
      <c r="E290" s="7">
        <v>68.74</v>
      </c>
      <c r="F290" s="6" t="s">
        <v>9</v>
      </c>
    </row>
    <row r="291" spans="1:6" s="1" customFormat="1" ht="18" customHeight="1">
      <c r="A291" s="8"/>
      <c r="B291" s="6">
        <v>19</v>
      </c>
      <c r="C291" s="6" t="s">
        <v>7</v>
      </c>
      <c r="D291" s="6" t="str">
        <f>"20200101019"</f>
        <v>20200101019</v>
      </c>
      <c r="E291" s="7">
        <v>69.93</v>
      </c>
      <c r="F291" s="6" t="s">
        <v>9</v>
      </c>
    </row>
    <row r="292" spans="1:6" s="1" customFormat="1" ht="18" customHeight="1">
      <c r="A292" s="8"/>
      <c r="B292" s="6">
        <v>20</v>
      </c>
      <c r="C292" s="6" t="s">
        <v>7</v>
      </c>
      <c r="D292" s="6" t="str">
        <f>"20200101020"</f>
        <v>20200101020</v>
      </c>
      <c r="E292" s="7">
        <v>79.18</v>
      </c>
      <c r="F292" s="6" t="s">
        <v>9</v>
      </c>
    </row>
    <row r="293" spans="1:6" s="1" customFormat="1" ht="18" customHeight="1">
      <c r="A293" s="8"/>
      <c r="B293" s="6">
        <v>21</v>
      </c>
      <c r="C293" s="6" t="s">
        <v>7</v>
      </c>
      <c r="D293" s="6" t="str">
        <f>"20200101021"</f>
        <v>20200101021</v>
      </c>
      <c r="E293" s="7">
        <v>78.95</v>
      </c>
      <c r="F293" s="6" t="s">
        <v>9</v>
      </c>
    </row>
    <row r="294" spans="1:6" s="1" customFormat="1" ht="18" customHeight="1">
      <c r="A294" s="8"/>
      <c r="B294" s="6">
        <v>22</v>
      </c>
      <c r="C294" s="6" t="s">
        <v>7</v>
      </c>
      <c r="D294" s="6" t="str">
        <f>"20200101022"</f>
        <v>20200101022</v>
      </c>
      <c r="E294" s="7">
        <v>77.66</v>
      </c>
      <c r="F294" s="6" t="s">
        <v>9</v>
      </c>
    </row>
    <row r="295" spans="1:6" s="1" customFormat="1" ht="18" customHeight="1">
      <c r="A295" s="8"/>
      <c r="B295" s="6">
        <v>23</v>
      </c>
      <c r="C295" s="6" t="s">
        <v>7</v>
      </c>
      <c r="D295" s="6" t="str">
        <f>"20200101023"</f>
        <v>20200101023</v>
      </c>
      <c r="E295" s="7">
        <v>0</v>
      </c>
      <c r="F295" s="6" t="s">
        <v>8</v>
      </c>
    </row>
    <row r="296" spans="1:6" s="1" customFormat="1" ht="18" customHeight="1">
      <c r="A296" s="8"/>
      <c r="B296" s="6">
        <v>24</v>
      </c>
      <c r="C296" s="6" t="s">
        <v>7</v>
      </c>
      <c r="D296" s="6" t="str">
        <f>"20200101024"</f>
        <v>20200101024</v>
      </c>
      <c r="E296" s="7">
        <v>68.18</v>
      </c>
      <c r="F296" s="6" t="s">
        <v>9</v>
      </c>
    </row>
    <row r="297" spans="1:6" s="1" customFormat="1" ht="18" customHeight="1">
      <c r="A297" s="8"/>
      <c r="B297" s="6">
        <v>25</v>
      </c>
      <c r="C297" s="6" t="s">
        <v>7</v>
      </c>
      <c r="D297" s="6" t="str">
        <f>"20200101025"</f>
        <v>20200101025</v>
      </c>
      <c r="E297" s="7">
        <v>64.51</v>
      </c>
      <c r="F297" s="6" t="s">
        <v>9</v>
      </c>
    </row>
    <row r="298" spans="1:6" s="1" customFormat="1" ht="18" customHeight="1">
      <c r="A298" s="8"/>
      <c r="B298" s="6">
        <v>26</v>
      </c>
      <c r="C298" s="6" t="s">
        <v>7</v>
      </c>
      <c r="D298" s="6" t="str">
        <f>"20200101026"</f>
        <v>20200101026</v>
      </c>
      <c r="E298" s="7">
        <v>0</v>
      </c>
      <c r="F298" s="6" t="s">
        <v>8</v>
      </c>
    </row>
    <row r="299" spans="1:6" s="1" customFormat="1" ht="18" customHeight="1">
      <c r="A299" s="8"/>
      <c r="B299" s="6">
        <v>27</v>
      </c>
      <c r="C299" s="6" t="s">
        <v>7</v>
      </c>
      <c r="D299" s="6" t="str">
        <f>"20200101027"</f>
        <v>20200101027</v>
      </c>
      <c r="E299" s="7">
        <v>66.16</v>
      </c>
      <c r="F299" s="6" t="s">
        <v>9</v>
      </c>
    </row>
    <row r="300" spans="1:6" s="1" customFormat="1" ht="18" customHeight="1">
      <c r="A300" s="8"/>
      <c r="B300" s="6">
        <v>28</v>
      </c>
      <c r="C300" s="6" t="s">
        <v>7</v>
      </c>
      <c r="D300" s="6" t="str">
        <f>"20200101028"</f>
        <v>20200101028</v>
      </c>
      <c r="E300" s="7">
        <v>68.3</v>
      </c>
      <c r="F300" s="6" t="s">
        <v>9</v>
      </c>
    </row>
    <row r="301" spans="1:6" s="1" customFormat="1" ht="18" customHeight="1">
      <c r="A301" s="8"/>
      <c r="B301" s="6">
        <v>29</v>
      </c>
      <c r="C301" s="6" t="s">
        <v>7</v>
      </c>
      <c r="D301" s="6" t="str">
        <f>"20200101029"</f>
        <v>20200101029</v>
      </c>
      <c r="E301" s="7">
        <v>68.41</v>
      </c>
      <c r="F301" s="6" t="s">
        <v>9</v>
      </c>
    </row>
    <row r="302" spans="1:6" s="1" customFormat="1" ht="18" customHeight="1">
      <c r="A302" s="9"/>
      <c r="B302" s="6">
        <v>30</v>
      </c>
      <c r="C302" s="6" t="s">
        <v>7</v>
      </c>
      <c r="D302" s="6" t="str">
        <f>"20200101030"</f>
        <v>20200101030</v>
      </c>
      <c r="E302" s="7">
        <v>0</v>
      </c>
      <c r="F302" s="6" t="s">
        <v>8</v>
      </c>
    </row>
    <row r="303" spans="1:6" s="1" customFormat="1" ht="18" customHeight="1">
      <c r="A303" s="5">
        <v>11</v>
      </c>
      <c r="B303" s="6">
        <v>1</v>
      </c>
      <c r="C303" s="6" t="s">
        <v>7</v>
      </c>
      <c r="D303" s="6" t="str">
        <f>"20200101101"</f>
        <v>20200101101</v>
      </c>
      <c r="E303" s="7">
        <v>69.59</v>
      </c>
      <c r="F303" s="6" t="s">
        <v>9</v>
      </c>
    </row>
    <row r="304" spans="1:6" s="1" customFormat="1" ht="18" customHeight="1">
      <c r="A304" s="8"/>
      <c r="B304" s="6">
        <v>2</v>
      </c>
      <c r="C304" s="6" t="s">
        <v>7</v>
      </c>
      <c r="D304" s="6" t="str">
        <f>"20200101102"</f>
        <v>20200101102</v>
      </c>
      <c r="E304" s="7">
        <v>60.44</v>
      </c>
      <c r="F304" s="6" t="s">
        <v>9</v>
      </c>
    </row>
    <row r="305" spans="1:6" s="1" customFormat="1" ht="18" customHeight="1">
      <c r="A305" s="8"/>
      <c r="B305" s="6">
        <v>3</v>
      </c>
      <c r="C305" s="6" t="s">
        <v>7</v>
      </c>
      <c r="D305" s="6" t="str">
        <f>"20200101103"</f>
        <v>20200101103</v>
      </c>
      <c r="E305" s="7">
        <v>0</v>
      </c>
      <c r="F305" s="6" t="s">
        <v>8</v>
      </c>
    </row>
    <row r="306" spans="1:6" s="1" customFormat="1" ht="18" customHeight="1">
      <c r="A306" s="8"/>
      <c r="B306" s="6">
        <v>4</v>
      </c>
      <c r="C306" s="6" t="s">
        <v>7</v>
      </c>
      <c r="D306" s="6" t="str">
        <f>"20200101104"</f>
        <v>20200101104</v>
      </c>
      <c r="E306" s="7">
        <v>0</v>
      </c>
      <c r="F306" s="6" t="s">
        <v>8</v>
      </c>
    </row>
    <row r="307" spans="1:6" s="1" customFormat="1" ht="18" customHeight="1">
      <c r="A307" s="8"/>
      <c r="B307" s="6">
        <v>5</v>
      </c>
      <c r="C307" s="6" t="s">
        <v>7</v>
      </c>
      <c r="D307" s="6" t="str">
        <f>"20200101105"</f>
        <v>20200101105</v>
      </c>
      <c r="E307" s="7">
        <v>0</v>
      </c>
      <c r="F307" s="6" t="s">
        <v>8</v>
      </c>
    </row>
    <row r="308" spans="1:6" s="1" customFormat="1" ht="18" customHeight="1">
      <c r="A308" s="8"/>
      <c r="B308" s="6">
        <v>6</v>
      </c>
      <c r="C308" s="6" t="s">
        <v>7</v>
      </c>
      <c r="D308" s="6" t="str">
        <f>"20200101106"</f>
        <v>20200101106</v>
      </c>
      <c r="E308" s="7">
        <v>64.91</v>
      </c>
      <c r="F308" s="6" t="s">
        <v>9</v>
      </c>
    </row>
    <row r="309" spans="1:6" s="1" customFormat="1" ht="18" customHeight="1">
      <c r="A309" s="8"/>
      <c r="B309" s="6">
        <v>7</v>
      </c>
      <c r="C309" s="6" t="s">
        <v>7</v>
      </c>
      <c r="D309" s="6" t="str">
        <f>"20200101107"</f>
        <v>20200101107</v>
      </c>
      <c r="E309" s="7">
        <v>80.02</v>
      </c>
      <c r="F309" s="6" t="s">
        <v>9</v>
      </c>
    </row>
    <row r="310" spans="1:6" s="1" customFormat="1" ht="18" customHeight="1">
      <c r="A310" s="8"/>
      <c r="B310" s="6">
        <v>8</v>
      </c>
      <c r="C310" s="6" t="s">
        <v>7</v>
      </c>
      <c r="D310" s="6" t="str">
        <f>"20200101108"</f>
        <v>20200101108</v>
      </c>
      <c r="E310" s="7">
        <v>0</v>
      </c>
      <c r="F310" s="6" t="s">
        <v>8</v>
      </c>
    </row>
    <row r="311" spans="1:6" s="1" customFormat="1" ht="18" customHeight="1">
      <c r="A311" s="8"/>
      <c r="B311" s="6">
        <v>9</v>
      </c>
      <c r="C311" s="6" t="s">
        <v>7</v>
      </c>
      <c r="D311" s="6" t="str">
        <f>"20200101109"</f>
        <v>20200101109</v>
      </c>
      <c r="E311" s="7">
        <v>67.57</v>
      </c>
      <c r="F311" s="6" t="s">
        <v>9</v>
      </c>
    </row>
    <row r="312" spans="1:6" s="1" customFormat="1" ht="18" customHeight="1">
      <c r="A312" s="8"/>
      <c r="B312" s="6">
        <v>10</v>
      </c>
      <c r="C312" s="6" t="s">
        <v>7</v>
      </c>
      <c r="D312" s="6" t="str">
        <f>"20200101110"</f>
        <v>20200101110</v>
      </c>
      <c r="E312" s="7">
        <v>71.03</v>
      </c>
      <c r="F312" s="6" t="s">
        <v>9</v>
      </c>
    </row>
    <row r="313" spans="1:6" s="1" customFormat="1" ht="18" customHeight="1">
      <c r="A313" s="8"/>
      <c r="B313" s="6">
        <v>11</v>
      </c>
      <c r="C313" s="6" t="s">
        <v>7</v>
      </c>
      <c r="D313" s="6" t="str">
        <f>"20200101111"</f>
        <v>20200101111</v>
      </c>
      <c r="E313" s="7">
        <v>69.56</v>
      </c>
      <c r="F313" s="6" t="s">
        <v>9</v>
      </c>
    </row>
    <row r="314" spans="1:6" s="1" customFormat="1" ht="18" customHeight="1">
      <c r="A314" s="8"/>
      <c r="B314" s="6">
        <v>12</v>
      </c>
      <c r="C314" s="6" t="s">
        <v>7</v>
      </c>
      <c r="D314" s="6" t="str">
        <f>"20200101112"</f>
        <v>20200101112</v>
      </c>
      <c r="E314" s="7">
        <v>0</v>
      </c>
      <c r="F314" s="6" t="s">
        <v>8</v>
      </c>
    </row>
    <row r="315" spans="1:6" s="1" customFormat="1" ht="18" customHeight="1">
      <c r="A315" s="8"/>
      <c r="B315" s="6">
        <v>13</v>
      </c>
      <c r="C315" s="6" t="s">
        <v>7</v>
      </c>
      <c r="D315" s="6" t="str">
        <f>"20200101113"</f>
        <v>20200101113</v>
      </c>
      <c r="E315" s="7">
        <v>76.77</v>
      </c>
      <c r="F315" s="6" t="s">
        <v>9</v>
      </c>
    </row>
    <row r="316" spans="1:6" s="1" customFormat="1" ht="18" customHeight="1">
      <c r="A316" s="8"/>
      <c r="B316" s="6">
        <v>14</v>
      </c>
      <c r="C316" s="6" t="s">
        <v>7</v>
      </c>
      <c r="D316" s="6" t="str">
        <f>"20200101114"</f>
        <v>20200101114</v>
      </c>
      <c r="E316" s="7">
        <v>68.14</v>
      </c>
      <c r="F316" s="6" t="s">
        <v>9</v>
      </c>
    </row>
    <row r="317" spans="1:6" s="1" customFormat="1" ht="18" customHeight="1">
      <c r="A317" s="8"/>
      <c r="B317" s="6">
        <v>15</v>
      </c>
      <c r="C317" s="6" t="s">
        <v>7</v>
      </c>
      <c r="D317" s="6" t="str">
        <f>"20200101115"</f>
        <v>20200101115</v>
      </c>
      <c r="E317" s="7">
        <v>0</v>
      </c>
      <c r="F317" s="6" t="s">
        <v>8</v>
      </c>
    </row>
    <row r="318" spans="1:6" s="1" customFormat="1" ht="18" customHeight="1">
      <c r="A318" s="8"/>
      <c r="B318" s="6">
        <v>16</v>
      </c>
      <c r="C318" s="6" t="s">
        <v>7</v>
      </c>
      <c r="D318" s="6" t="str">
        <f>"20200101116"</f>
        <v>20200101116</v>
      </c>
      <c r="E318" s="7">
        <v>0</v>
      </c>
      <c r="F318" s="6" t="s">
        <v>8</v>
      </c>
    </row>
    <row r="319" spans="1:6" s="1" customFormat="1" ht="18" customHeight="1">
      <c r="A319" s="8"/>
      <c r="B319" s="6">
        <v>17</v>
      </c>
      <c r="C319" s="6" t="s">
        <v>7</v>
      </c>
      <c r="D319" s="6" t="str">
        <f>"20200101117"</f>
        <v>20200101117</v>
      </c>
      <c r="E319" s="7">
        <v>0</v>
      </c>
      <c r="F319" s="6" t="s">
        <v>8</v>
      </c>
    </row>
    <row r="320" spans="1:6" s="1" customFormat="1" ht="18" customHeight="1">
      <c r="A320" s="8"/>
      <c r="B320" s="6">
        <v>18</v>
      </c>
      <c r="C320" s="6" t="s">
        <v>7</v>
      </c>
      <c r="D320" s="6" t="str">
        <f>"20200101118"</f>
        <v>20200101118</v>
      </c>
      <c r="E320" s="7">
        <v>80.28</v>
      </c>
      <c r="F320" s="6" t="s">
        <v>9</v>
      </c>
    </row>
    <row r="321" spans="1:6" s="1" customFormat="1" ht="18" customHeight="1">
      <c r="A321" s="8"/>
      <c r="B321" s="6">
        <v>19</v>
      </c>
      <c r="C321" s="6" t="s">
        <v>7</v>
      </c>
      <c r="D321" s="6" t="str">
        <f>"20200101119"</f>
        <v>20200101119</v>
      </c>
      <c r="E321" s="7">
        <v>70.26</v>
      </c>
      <c r="F321" s="6" t="s">
        <v>9</v>
      </c>
    </row>
    <row r="322" spans="1:6" s="1" customFormat="1" ht="18" customHeight="1">
      <c r="A322" s="8"/>
      <c r="B322" s="6">
        <v>20</v>
      </c>
      <c r="C322" s="6" t="s">
        <v>7</v>
      </c>
      <c r="D322" s="6" t="str">
        <f>"20200101120"</f>
        <v>20200101120</v>
      </c>
      <c r="E322" s="7">
        <v>67.82</v>
      </c>
      <c r="F322" s="6" t="s">
        <v>9</v>
      </c>
    </row>
    <row r="323" spans="1:6" s="1" customFormat="1" ht="18" customHeight="1">
      <c r="A323" s="8"/>
      <c r="B323" s="6">
        <v>21</v>
      </c>
      <c r="C323" s="6" t="s">
        <v>7</v>
      </c>
      <c r="D323" s="6" t="str">
        <f>"20200101121"</f>
        <v>20200101121</v>
      </c>
      <c r="E323" s="7">
        <v>58.43</v>
      </c>
      <c r="F323" s="6" t="s">
        <v>9</v>
      </c>
    </row>
    <row r="324" spans="1:6" s="1" customFormat="1" ht="18" customHeight="1">
      <c r="A324" s="8"/>
      <c r="B324" s="6">
        <v>22</v>
      </c>
      <c r="C324" s="6" t="s">
        <v>7</v>
      </c>
      <c r="D324" s="6" t="str">
        <f>"20200101122"</f>
        <v>20200101122</v>
      </c>
      <c r="E324" s="7">
        <v>55.83</v>
      </c>
      <c r="F324" s="6" t="s">
        <v>9</v>
      </c>
    </row>
    <row r="325" spans="1:6" s="1" customFormat="1" ht="18" customHeight="1">
      <c r="A325" s="8"/>
      <c r="B325" s="6">
        <v>23</v>
      </c>
      <c r="C325" s="6" t="s">
        <v>7</v>
      </c>
      <c r="D325" s="6" t="str">
        <f>"20200101123"</f>
        <v>20200101123</v>
      </c>
      <c r="E325" s="7">
        <v>0</v>
      </c>
      <c r="F325" s="6" t="s">
        <v>8</v>
      </c>
    </row>
    <row r="326" spans="1:6" s="1" customFormat="1" ht="18" customHeight="1">
      <c r="A326" s="8"/>
      <c r="B326" s="6">
        <v>24</v>
      </c>
      <c r="C326" s="6" t="s">
        <v>7</v>
      </c>
      <c r="D326" s="6" t="str">
        <f>"20200101124"</f>
        <v>20200101124</v>
      </c>
      <c r="E326" s="7">
        <v>70.22</v>
      </c>
      <c r="F326" s="6" t="s">
        <v>9</v>
      </c>
    </row>
    <row r="327" spans="1:6" s="1" customFormat="1" ht="18" customHeight="1">
      <c r="A327" s="8"/>
      <c r="B327" s="6">
        <v>25</v>
      </c>
      <c r="C327" s="6" t="s">
        <v>7</v>
      </c>
      <c r="D327" s="6" t="str">
        <f>"20200101125"</f>
        <v>20200101125</v>
      </c>
      <c r="E327" s="7">
        <v>75.1</v>
      </c>
      <c r="F327" s="6" t="s">
        <v>9</v>
      </c>
    </row>
    <row r="328" spans="1:6" s="1" customFormat="1" ht="18" customHeight="1">
      <c r="A328" s="8"/>
      <c r="B328" s="6">
        <v>26</v>
      </c>
      <c r="C328" s="6" t="s">
        <v>7</v>
      </c>
      <c r="D328" s="6" t="str">
        <f>"20200101126"</f>
        <v>20200101126</v>
      </c>
      <c r="E328" s="7">
        <v>65.24</v>
      </c>
      <c r="F328" s="6" t="s">
        <v>9</v>
      </c>
    </row>
    <row r="329" spans="1:6" s="1" customFormat="1" ht="18" customHeight="1">
      <c r="A329" s="8"/>
      <c r="B329" s="6">
        <v>27</v>
      </c>
      <c r="C329" s="6" t="s">
        <v>7</v>
      </c>
      <c r="D329" s="6" t="str">
        <f>"20200101127"</f>
        <v>20200101127</v>
      </c>
      <c r="E329" s="7">
        <v>0</v>
      </c>
      <c r="F329" s="6" t="s">
        <v>8</v>
      </c>
    </row>
    <row r="330" spans="1:6" s="1" customFormat="1" ht="18" customHeight="1">
      <c r="A330" s="8"/>
      <c r="B330" s="6">
        <v>28</v>
      </c>
      <c r="C330" s="6" t="s">
        <v>7</v>
      </c>
      <c r="D330" s="6" t="str">
        <f>"20200101128"</f>
        <v>20200101128</v>
      </c>
      <c r="E330" s="7">
        <v>67.52</v>
      </c>
      <c r="F330" s="6" t="s">
        <v>9</v>
      </c>
    </row>
    <row r="331" spans="1:6" s="1" customFormat="1" ht="18" customHeight="1">
      <c r="A331" s="8"/>
      <c r="B331" s="6">
        <v>29</v>
      </c>
      <c r="C331" s="6" t="s">
        <v>7</v>
      </c>
      <c r="D331" s="6" t="str">
        <f>"20200101129"</f>
        <v>20200101129</v>
      </c>
      <c r="E331" s="7">
        <v>74.96</v>
      </c>
      <c r="F331" s="6" t="s">
        <v>9</v>
      </c>
    </row>
    <row r="332" spans="1:6" s="1" customFormat="1" ht="18" customHeight="1">
      <c r="A332" s="9"/>
      <c r="B332" s="6">
        <v>30</v>
      </c>
      <c r="C332" s="6" t="s">
        <v>7</v>
      </c>
      <c r="D332" s="6" t="str">
        <f>"20200101130"</f>
        <v>20200101130</v>
      </c>
      <c r="E332" s="7">
        <v>0</v>
      </c>
      <c r="F332" s="6" t="s">
        <v>8</v>
      </c>
    </row>
    <row r="333" spans="1:6" s="1" customFormat="1" ht="18" customHeight="1">
      <c r="A333" s="5">
        <v>12</v>
      </c>
      <c r="B333" s="6">
        <v>1</v>
      </c>
      <c r="C333" s="6" t="s">
        <v>7</v>
      </c>
      <c r="D333" s="6" t="str">
        <f>"20200101201"</f>
        <v>20200101201</v>
      </c>
      <c r="E333" s="7">
        <v>61.47</v>
      </c>
      <c r="F333" s="6" t="s">
        <v>9</v>
      </c>
    </row>
    <row r="334" spans="1:6" s="1" customFormat="1" ht="18" customHeight="1">
      <c r="A334" s="8"/>
      <c r="B334" s="6">
        <v>2</v>
      </c>
      <c r="C334" s="6" t="s">
        <v>7</v>
      </c>
      <c r="D334" s="6" t="str">
        <f>"20200101202"</f>
        <v>20200101202</v>
      </c>
      <c r="E334" s="7">
        <v>0</v>
      </c>
      <c r="F334" s="6" t="s">
        <v>8</v>
      </c>
    </row>
    <row r="335" spans="1:6" s="1" customFormat="1" ht="18" customHeight="1">
      <c r="A335" s="8"/>
      <c r="B335" s="6">
        <v>3</v>
      </c>
      <c r="C335" s="6" t="s">
        <v>7</v>
      </c>
      <c r="D335" s="6" t="str">
        <f>"20200101203"</f>
        <v>20200101203</v>
      </c>
      <c r="E335" s="7">
        <v>66.22</v>
      </c>
      <c r="F335" s="6" t="s">
        <v>9</v>
      </c>
    </row>
    <row r="336" spans="1:6" s="1" customFormat="1" ht="18" customHeight="1">
      <c r="A336" s="8"/>
      <c r="B336" s="6">
        <v>4</v>
      </c>
      <c r="C336" s="6" t="s">
        <v>7</v>
      </c>
      <c r="D336" s="6" t="str">
        <f>"20200101204"</f>
        <v>20200101204</v>
      </c>
      <c r="E336" s="7">
        <v>69.01</v>
      </c>
      <c r="F336" s="6" t="s">
        <v>9</v>
      </c>
    </row>
    <row r="337" spans="1:6" s="1" customFormat="1" ht="18" customHeight="1">
      <c r="A337" s="8"/>
      <c r="B337" s="6">
        <v>5</v>
      </c>
      <c r="C337" s="6" t="s">
        <v>7</v>
      </c>
      <c r="D337" s="6" t="str">
        <f>"20200101205"</f>
        <v>20200101205</v>
      </c>
      <c r="E337" s="7">
        <v>69.41</v>
      </c>
      <c r="F337" s="6" t="s">
        <v>9</v>
      </c>
    </row>
    <row r="338" spans="1:6" s="1" customFormat="1" ht="18" customHeight="1">
      <c r="A338" s="8"/>
      <c r="B338" s="6">
        <v>6</v>
      </c>
      <c r="C338" s="6" t="s">
        <v>7</v>
      </c>
      <c r="D338" s="6" t="str">
        <f>"20200101206"</f>
        <v>20200101206</v>
      </c>
      <c r="E338" s="7">
        <v>0</v>
      </c>
      <c r="F338" s="6" t="s">
        <v>8</v>
      </c>
    </row>
    <row r="339" spans="1:6" s="1" customFormat="1" ht="18" customHeight="1">
      <c r="A339" s="8"/>
      <c r="B339" s="6">
        <v>7</v>
      </c>
      <c r="C339" s="6" t="s">
        <v>7</v>
      </c>
      <c r="D339" s="6" t="str">
        <f>"20200101207"</f>
        <v>20200101207</v>
      </c>
      <c r="E339" s="7">
        <v>71.36</v>
      </c>
      <c r="F339" s="6" t="s">
        <v>9</v>
      </c>
    </row>
    <row r="340" spans="1:6" s="1" customFormat="1" ht="18" customHeight="1">
      <c r="A340" s="8"/>
      <c r="B340" s="6">
        <v>8</v>
      </c>
      <c r="C340" s="6" t="s">
        <v>7</v>
      </c>
      <c r="D340" s="6" t="str">
        <f>"20200101208"</f>
        <v>20200101208</v>
      </c>
      <c r="E340" s="7">
        <v>70.14</v>
      </c>
      <c r="F340" s="6" t="s">
        <v>9</v>
      </c>
    </row>
    <row r="341" spans="1:6" s="1" customFormat="1" ht="18" customHeight="1">
      <c r="A341" s="8"/>
      <c r="B341" s="6">
        <v>9</v>
      </c>
      <c r="C341" s="6" t="s">
        <v>7</v>
      </c>
      <c r="D341" s="6" t="str">
        <f>"20200101209"</f>
        <v>20200101209</v>
      </c>
      <c r="E341" s="7">
        <v>71.99</v>
      </c>
      <c r="F341" s="6" t="s">
        <v>9</v>
      </c>
    </row>
    <row r="342" spans="1:6" s="1" customFormat="1" ht="18" customHeight="1">
      <c r="A342" s="8"/>
      <c r="B342" s="6">
        <v>10</v>
      </c>
      <c r="C342" s="6" t="s">
        <v>7</v>
      </c>
      <c r="D342" s="6" t="str">
        <f>"20200101210"</f>
        <v>20200101210</v>
      </c>
      <c r="E342" s="7">
        <v>0</v>
      </c>
      <c r="F342" s="6" t="s">
        <v>8</v>
      </c>
    </row>
    <row r="343" spans="1:6" s="1" customFormat="1" ht="18" customHeight="1">
      <c r="A343" s="8"/>
      <c r="B343" s="6">
        <v>11</v>
      </c>
      <c r="C343" s="6" t="s">
        <v>7</v>
      </c>
      <c r="D343" s="6" t="str">
        <f>"20200101211"</f>
        <v>20200101211</v>
      </c>
      <c r="E343" s="7">
        <v>0</v>
      </c>
      <c r="F343" s="6" t="s">
        <v>8</v>
      </c>
    </row>
    <row r="344" spans="1:6" s="1" customFormat="1" ht="18" customHeight="1">
      <c r="A344" s="8"/>
      <c r="B344" s="6">
        <v>12</v>
      </c>
      <c r="C344" s="6" t="s">
        <v>7</v>
      </c>
      <c r="D344" s="6" t="str">
        <f>"20200101212"</f>
        <v>20200101212</v>
      </c>
      <c r="E344" s="7">
        <v>72.66</v>
      </c>
      <c r="F344" s="6" t="s">
        <v>9</v>
      </c>
    </row>
    <row r="345" spans="1:6" s="1" customFormat="1" ht="18" customHeight="1">
      <c r="A345" s="8"/>
      <c r="B345" s="6">
        <v>13</v>
      </c>
      <c r="C345" s="6" t="s">
        <v>7</v>
      </c>
      <c r="D345" s="6" t="str">
        <f>"20200101213"</f>
        <v>20200101213</v>
      </c>
      <c r="E345" s="7">
        <v>68.71</v>
      </c>
      <c r="F345" s="6" t="s">
        <v>9</v>
      </c>
    </row>
    <row r="346" spans="1:6" s="1" customFormat="1" ht="18" customHeight="1">
      <c r="A346" s="8"/>
      <c r="B346" s="6">
        <v>14</v>
      </c>
      <c r="C346" s="6" t="s">
        <v>7</v>
      </c>
      <c r="D346" s="6" t="str">
        <f>"20200101214"</f>
        <v>20200101214</v>
      </c>
      <c r="E346" s="7">
        <v>77.72</v>
      </c>
      <c r="F346" s="6" t="s">
        <v>9</v>
      </c>
    </row>
    <row r="347" spans="1:6" s="1" customFormat="1" ht="18" customHeight="1">
      <c r="A347" s="8"/>
      <c r="B347" s="6">
        <v>15</v>
      </c>
      <c r="C347" s="6" t="s">
        <v>7</v>
      </c>
      <c r="D347" s="6" t="str">
        <f>"20200101215"</f>
        <v>20200101215</v>
      </c>
      <c r="E347" s="7">
        <v>61.17</v>
      </c>
      <c r="F347" s="6" t="s">
        <v>9</v>
      </c>
    </row>
    <row r="348" spans="1:6" s="1" customFormat="1" ht="18" customHeight="1">
      <c r="A348" s="8"/>
      <c r="B348" s="6">
        <v>16</v>
      </c>
      <c r="C348" s="6" t="s">
        <v>7</v>
      </c>
      <c r="D348" s="6" t="str">
        <f>"20200101216"</f>
        <v>20200101216</v>
      </c>
      <c r="E348" s="7">
        <v>0</v>
      </c>
      <c r="F348" s="6" t="s">
        <v>8</v>
      </c>
    </row>
    <row r="349" spans="1:6" s="1" customFormat="1" ht="18" customHeight="1">
      <c r="A349" s="8"/>
      <c r="B349" s="6">
        <v>17</v>
      </c>
      <c r="C349" s="6" t="s">
        <v>7</v>
      </c>
      <c r="D349" s="6" t="str">
        <f>"20200101217"</f>
        <v>20200101217</v>
      </c>
      <c r="E349" s="7">
        <v>0</v>
      </c>
      <c r="F349" s="6" t="s">
        <v>8</v>
      </c>
    </row>
    <row r="350" spans="1:6" s="1" customFormat="1" ht="18" customHeight="1">
      <c r="A350" s="8"/>
      <c r="B350" s="6">
        <v>18</v>
      </c>
      <c r="C350" s="6" t="s">
        <v>7</v>
      </c>
      <c r="D350" s="6" t="str">
        <f>"20200101218"</f>
        <v>20200101218</v>
      </c>
      <c r="E350" s="7">
        <v>70.52</v>
      </c>
      <c r="F350" s="6" t="s">
        <v>9</v>
      </c>
    </row>
    <row r="351" spans="1:6" s="1" customFormat="1" ht="18" customHeight="1">
      <c r="A351" s="8"/>
      <c r="B351" s="6">
        <v>19</v>
      </c>
      <c r="C351" s="6" t="s">
        <v>7</v>
      </c>
      <c r="D351" s="6" t="str">
        <f>"20200101219"</f>
        <v>20200101219</v>
      </c>
      <c r="E351" s="7">
        <v>0</v>
      </c>
      <c r="F351" s="6" t="s">
        <v>8</v>
      </c>
    </row>
    <row r="352" spans="1:6" s="1" customFormat="1" ht="18" customHeight="1">
      <c r="A352" s="8"/>
      <c r="B352" s="6">
        <v>20</v>
      </c>
      <c r="C352" s="6" t="s">
        <v>7</v>
      </c>
      <c r="D352" s="6" t="str">
        <f>"20200101220"</f>
        <v>20200101220</v>
      </c>
      <c r="E352" s="7">
        <v>0</v>
      </c>
      <c r="F352" s="6" t="s">
        <v>8</v>
      </c>
    </row>
    <row r="353" spans="1:6" s="1" customFormat="1" ht="18" customHeight="1">
      <c r="A353" s="8"/>
      <c r="B353" s="6">
        <v>21</v>
      </c>
      <c r="C353" s="6" t="s">
        <v>7</v>
      </c>
      <c r="D353" s="6" t="str">
        <f>"20200101221"</f>
        <v>20200101221</v>
      </c>
      <c r="E353" s="7">
        <v>0</v>
      </c>
      <c r="F353" s="6" t="s">
        <v>8</v>
      </c>
    </row>
    <row r="354" spans="1:6" s="1" customFormat="1" ht="18" customHeight="1">
      <c r="A354" s="8"/>
      <c r="B354" s="6">
        <v>22</v>
      </c>
      <c r="C354" s="6" t="s">
        <v>7</v>
      </c>
      <c r="D354" s="6" t="str">
        <f>"20200101222"</f>
        <v>20200101222</v>
      </c>
      <c r="E354" s="7">
        <v>77.51</v>
      </c>
      <c r="F354" s="6" t="s">
        <v>9</v>
      </c>
    </row>
    <row r="355" spans="1:6" s="1" customFormat="1" ht="18" customHeight="1">
      <c r="A355" s="8"/>
      <c r="B355" s="6">
        <v>23</v>
      </c>
      <c r="C355" s="6" t="s">
        <v>7</v>
      </c>
      <c r="D355" s="6" t="str">
        <f>"20200101223"</f>
        <v>20200101223</v>
      </c>
      <c r="E355" s="7">
        <v>69.66</v>
      </c>
      <c r="F355" s="6" t="s">
        <v>9</v>
      </c>
    </row>
    <row r="356" spans="1:6" s="1" customFormat="1" ht="18" customHeight="1">
      <c r="A356" s="8"/>
      <c r="B356" s="6">
        <v>24</v>
      </c>
      <c r="C356" s="6" t="s">
        <v>7</v>
      </c>
      <c r="D356" s="6" t="str">
        <f>"20200101224"</f>
        <v>20200101224</v>
      </c>
      <c r="E356" s="7">
        <v>67.45</v>
      </c>
      <c r="F356" s="6" t="s">
        <v>9</v>
      </c>
    </row>
    <row r="357" spans="1:6" s="1" customFormat="1" ht="18" customHeight="1">
      <c r="A357" s="8"/>
      <c r="B357" s="6">
        <v>25</v>
      </c>
      <c r="C357" s="6" t="s">
        <v>7</v>
      </c>
      <c r="D357" s="6" t="str">
        <f>"20200101225"</f>
        <v>20200101225</v>
      </c>
      <c r="E357" s="7">
        <v>0</v>
      </c>
      <c r="F357" s="6" t="s">
        <v>8</v>
      </c>
    </row>
    <row r="358" spans="1:6" s="1" customFormat="1" ht="18" customHeight="1">
      <c r="A358" s="8"/>
      <c r="B358" s="6">
        <v>26</v>
      </c>
      <c r="C358" s="6" t="s">
        <v>7</v>
      </c>
      <c r="D358" s="6" t="str">
        <f>"20200101226"</f>
        <v>20200101226</v>
      </c>
      <c r="E358" s="7">
        <v>0</v>
      </c>
      <c r="F358" s="6" t="s">
        <v>8</v>
      </c>
    </row>
    <row r="359" spans="1:6" s="1" customFormat="1" ht="18" customHeight="1">
      <c r="A359" s="8"/>
      <c r="B359" s="6">
        <v>27</v>
      </c>
      <c r="C359" s="6" t="s">
        <v>7</v>
      </c>
      <c r="D359" s="6" t="str">
        <f>"20200101227"</f>
        <v>20200101227</v>
      </c>
      <c r="E359" s="7">
        <v>0</v>
      </c>
      <c r="F359" s="6" t="s">
        <v>8</v>
      </c>
    </row>
    <row r="360" spans="1:6" s="1" customFormat="1" ht="18" customHeight="1">
      <c r="A360" s="8"/>
      <c r="B360" s="6">
        <v>28</v>
      </c>
      <c r="C360" s="6" t="s">
        <v>7</v>
      </c>
      <c r="D360" s="6" t="str">
        <f>"20200101228"</f>
        <v>20200101228</v>
      </c>
      <c r="E360" s="7">
        <v>72.34</v>
      </c>
      <c r="F360" s="6" t="s">
        <v>9</v>
      </c>
    </row>
    <row r="361" spans="1:6" s="1" customFormat="1" ht="18" customHeight="1">
      <c r="A361" s="8"/>
      <c r="B361" s="6">
        <v>29</v>
      </c>
      <c r="C361" s="6" t="s">
        <v>7</v>
      </c>
      <c r="D361" s="6" t="str">
        <f>"20200101229"</f>
        <v>20200101229</v>
      </c>
      <c r="E361" s="7">
        <v>67.34</v>
      </c>
      <c r="F361" s="6" t="s">
        <v>9</v>
      </c>
    </row>
    <row r="362" spans="1:6" s="1" customFormat="1" ht="18" customHeight="1">
      <c r="A362" s="9"/>
      <c r="B362" s="6">
        <v>30</v>
      </c>
      <c r="C362" s="6" t="s">
        <v>7</v>
      </c>
      <c r="D362" s="6" t="str">
        <f>"20200101230"</f>
        <v>20200101230</v>
      </c>
      <c r="E362" s="7">
        <v>67.5</v>
      </c>
      <c r="F362" s="6" t="s">
        <v>9</v>
      </c>
    </row>
    <row r="363" spans="1:6" s="1" customFormat="1" ht="18" customHeight="1">
      <c r="A363" s="5">
        <v>13</v>
      </c>
      <c r="B363" s="6">
        <v>1</v>
      </c>
      <c r="C363" s="6" t="s">
        <v>7</v>
      </c>
      <c r="D363" s="6" t="str">
        <f>"20200101301"</f>
        <v>20200101301</v>
      </c>
      <c r="E363" s="7">
        <v>66.8</v>
      </c>
      <c r="F363" s="6" t="s">
        <v>9</v>
      </c>
    </row>
    <row r="364" spans="1:6" s="1" customFormat="1" ht="18" customHeight="1">
      <c r="A364" s="8"/>
      <c r="B364" s="6">
        <v>2</v>
      </c>
      <c r="C364" s="6" t="s">
        <v>7</v>
      </c>
      <c r="D364" s="6" t="str">
        <f>"20200101302"</f>
        <v>20200101302</v>
      </c>
      <c r="E364" s="7">
        <v>0</v>
      </c>
      <c r="F364" s="6" t="s">
        <v>8</v>
      </c>
    </row>
    <row r="365" spans="1:6" s="1" customFormat="1" ht="18" customHeight="1">
      <c r="A365" s="8"/>
      <c r="B365" s="6">
        <v>3</v>
      </c>
      <c r="C365" s="6" t="s">
        <v>7</v>
      </c>
      <c r="D365" s="6" t="str">
        <f>"20200101303"</f>
        <v>20200101303</v>
      </c>
      <c r="E365" s="7">
        <v>60.97</v>
      </c>
      <c r="F365" s="6" t="s">
        <v>9</v>
      </c>
    </row>
    <row r="366" spans="1:6" s="1" customFormat="1" ht="18" customHeight="1">
      <c r="A366" s="8"/>
      <c r="B366" s="6">
        <v>4</v>
      </c>
      <c r="C366" s="6" t="s">
        <v>7</v>
      </c>
      <c r="D366" s="6" t="str">
        <f>"20200101304"</f>
        <v>20200101304</v>
      </c>
      <c r="E366" s="7">
        <v>65.8</v>
      </c>
      <c r="F366" s="6" t="s">
        <v>9</v>
      </c>
    </row>
    <row r="367" spans="1:6" s="1" customFormat="1" ht="18" customHeight="1">
      <c r="A367" s="8"/>
      <c r="B367" s="6">
        <v>5</v>
      </c>
      <c r="C367" s="6" t="s">
        <v>7</v>
      </c>
      <c r="D367" s="6" t="str">
        <f>"20200101305"</f>
        <v>20200101305</v>
      </c>
      <c r="E367" s="7">
        <v>79.53</v>
      </c>
      <c r="F367" s="6" t="s">
        <v>9</v>
      </c>
    </row>
    <row r="368" spans="1:6" s="1" customFormat="1" ht="18" customHeight="1">
      <c r="A368" s="8"/>
      <c r="B368" s="6">
        <v>6</v>
      </c>
      <c r="C368" s="6" t="s">
        <v>7</v>
      </c>
      <c r="D368" s="6" t="str">
        <f>"20200101306"</f>
        <v>20200101306</v>
      </c>
      <c r="E368" s="7">
        <v>65.99</v>
      </c>
      <c r="F368" s="6" t="s">
        <v>9</v>
      </c>
    </row>
    <row r="369" spans="1:6" s="1" customFormat="1" ht="18" customHeight="1">
      <c r="A369" s="8"/>
      <c r="B369" s="6">
        <v>7</v>
      </c>
      <c r="C369" s="6" t="s">
        <v>7</v>
      </c>
      <c r="D369" s="6" t="str">
        <f>"20200101307"</f>
        <v>20200101307</v>
      </c>
      <c r="E369" s="7">
        <v>0</v>
      </c>
      <c r="F369" s="6" t="s">
        <v>8</v>
      </c>
    </row>
    <row r="370" spans="1:6" s="1" customFormat="1" ht="18" customHeight="1">
      <c r="A370" s="8"/>
      <c r="B370" s="6">
        <v>8</v>
      </c>
      <c r="C370" s="6" t="s">
        <v>7</v>
      </c>
      <c r="D370" s="6" t="str">
        <f>"20200101308"</f>
        <v>20200101308</v>
      </c>
      <c r="E370" s="7">
        <v>0</v>
      </c>
      <c r="F370" s="6" t="s">
        <v>8</v>
      </c>
    </row>
    <row r="371" spans="1:6" s="1" customFormat="1" ht="18" customHeight="1">
      <c r="A371" s="8"/>
      <c r="B371" s="6">
        <v>9</v>
      </c>
      <c r="C371" s="6" t="s">
        <v>7</v>
      </c>
      <c r="D371" s="6" t="str">
        <f>"20200101309"</f>
        <v>20200101309</v>
      </c>
      <c r="E371" s="7">
        <v>65.86</v>
      </c>
      <c r="F371" s="6" t="s">
        <v>9</v>
      </c>
    </row>
    <row r="372" spans="1:6" s="1" customFormat="1" ht="18" customHeight="1">
      <c r="A372" s="8"/>
      <c r="B372" s="6">
        <v>10</v>
      </c>
      <c r="C372" s="6" t="s">
        <v>7</v>
      </c>
      <c r="D372" s="6" t="str">
        <f>"20200101310"</f>
        <v>20200101310</v>
      </c>
      <c r="E372" s="7">
        <v>0</v>
      </c>
      <c r="F372" s="6" t="s">
        <v>8</v>
      </c>
    </row>
    <row r="373" spans="1:6" s="1" customFormat="1" ht="18" customHeight="1">
      <c r="A373" s="8"/>
      <c r="B373" s="6">
        <v>11</v>
      </c>
      <c r="C373" s="6" t="s">
        <v>7</v>
      </c>
      <c r="D373" s="6" t="str">
        <f>"20200101311"</f>
        <v>20200101311</v>
      </c>
      <c r="E373" s="7">
        <v>70.52</v>
      </c>
      <c r="F373" s="6" t="s">
        <v>9</v>
      </c>
    </row>
    <row r="374" spans="1:6" s="1" customFormat="1" ht="18" customHeight="1">
      <c r="A374" s="8"/>
      <c r="B374" s="6">
        <v>12</v>
      </c>
      <c r="C374" s="6" t="s">
        <v>7</v>
      </c>
      <c r="D374" s="6" t="str">
        <f>"20200101312"</f>
        <v>20200101312</v>
      </c>
      <c r="E374" s="7">
        <v>0</v>
      </c>
      <c r="F374" s="6" t="s">
        <v>8</v>
      </c>
    </row>
    <row r="375" spans="1:6" s="1" customFormat="1" ht="18" customHeight="1">
      <c r="A375" s="8"/>
      <c r="B375" s="6">
        <v>13</v>
      </c>
      <c r="C375" s="6" t="s">
        <v>7</v>
      </c>
      <c r="D375" s="6" t="str">
        <f>"20200101313"</f>
        <v>20200101313</v>
      </c>
      <c r="E375" s="7">
        <v>0</v>
      </c>
      <c r="F375" s="6" t="s">
        <v>8</v>
      </c>
    </row>
    <row r="376" spans="1:6" s="1" customFormat="1" ht="18" customHeight="1">
      <c r="A376" s="8"/>
      <c r="B376" s="6">
        <v>14</v>
      </c>
      <c r="C376" s="6" t="s">
        <v>7</v>
      </c>
      <c r="D376" s="6" t="str">
        <f>"20200101314"</f>
        <v>20200101314</v>
      </c>
      <c r="E376" s="7">
        <v>0</v>
      </c>
      <c r="F376" s="6" t="s">
        <v>8</v>
      </c>
    </row>
    <row r="377" spans="1:6" s="1" customFormat="1" ht="18" customHeight="1">
      <c r="A377" s="8"/>
      <c r="B377" s="6">
        <v>15</v>
      </c>
      <c r="C377" s="6" t="s">
        <v>7</v>
      </c>
      <c r="D377" s="6" t="str">
        <f>"20200101315"</f>
        <v>20200101315</v>
      </c>
      <c r="E377" s="7">
        <v>0</v>
      </c>
      <c r="F377" s="6" t="s">
        <v>8</v>
      </c>
    </row>
    <row r="378" spans="1:6" s="1" customFormat="1" ht="18" customHeight="1">
      <c r="A378" s="8"/>
      <c r="B378" s="6">
        <v>16</v>
      </c>
      <c r="C378" s="6" t="s">
        <v>7</v>
      </c>
      <c r="D378" s="6" t="str">
        <f>"20200101316"</f>
        <v>20200101316</v>
      </c>
      <c r="E378" s="7">
        <v>70.68</v>
      </c>
      <c r="F378" s="6" t="s">
        <v>9</v>
      </c>
    </row>
    <row r="379" spans="1:6" s="1" customFormat="1" ht="18" customHeight="1">
      <c r="A379" s="8"/>
      <c r="B379" s="6">
        <v>17</v>
      </c>
      <c r="C379" s="6" t="s">
        <v>7</v>
      </c>
      <c r="D379" s="6" t="str">
        <f>"20200101317"</f>
        <v>20200101317</v>
      </c>
      <c r="E379" s="7">
        <v>65.13</v>
      </c>
      <c r="F379" s="6" t="s">
        <v>9</v>
      </c>
    </row>
    <row r="380" spans="1:6" s="1" customFormat="1" ht="18" customHeight="1">
      <c r="A380" s="8"/>
      <c r="B380" s="6">
        <v>18</v>
      </c>
      <c r="C380" s="6" t="s">
        <v>7</v>
      </c>
      <c r="D380" s="6" t="str">
        <f>"20200101318"</f>
        <v>20200101318</v>
      </c>
      <c r="E380" s="7">
        <v>0</v>
      </c>
      <c r="F380" s="6" t="s">
        <v>8</v>
      </c>
    </row>
    <row r="381" spans="1:6" s="1" customFormat="1" ht="18" customHeight="1">
      <c r="A381" s="8"/>
      <c r="B381" s="6">
        <v>19</v>
      </c>
      <c r="C381" s="6" t="s">
        <v>7</v>
      </c>
      <c r="D381" s="6" t="str">
        <f>"20200101319"</f>
        <v>20200101319</v>
      </c>
      <c r="E381" s="7">
        <v>76.3</v>
      </c>
      <c r="F381" s="6" t="s">
        <v>9</v>
      </c>
    </row>
    <row r="382" spans="1:6" s="1" customFormat="1" ht="18" customHeight="1">
      <c r="A382" s="8"/>
      <c r="B382" s="6">
        <v>20</v>
      </c>
      <c r="C382" s="6" t="s">
        <v>7</v>
      </c>
      <c r="D382" s="6" t="str">
        <f>"20200101320"</f>
        <v>20200101320</v>
      </c>
      <c r="E382" s="7">
        <v>0</v>
      </c>
      <c r="F382" s="6" t="s">
        <v>8</v>
      </c>
    </row>
    <row r="383" spans="1:6" s="1" customFormat="1" ht="18" customHeight="1">
      <c r="A383" s="8"/>
      <c r="B383" s="6">
        <v>21</v>
      </c>
      <c r="C383" s="6" t="s">
        <v>7</v>
      </c>
      <c r="D383" s="6" t="str">
        <f>"20200101321"</f>
        <v>20200101321</v>
      </c>
      <c r="E383" s="7">
        <v>69.87</v>
      </c>
      <c r="F383" s="6" t="s">
        <v>9</v>
      </c>
    </row>
    <row r="384" spans="1:6" s="1" customFormat="1" ht="18" customHeight="1">
      <c r="A384" s="8"/>
      <c r="B384" s="6">
        <v>22</v>
      </c>
      <c r="C384" s="6" t="s">
        <v>7</v>
      </c>
      <c r="D384" s="6" t="str">
        <f>"20200101322"</f>
        <v>20200101322</v>
      </c>
      <c r="E384" s="7">
        <v>73.77</v>
      </c>
      <c r="F384" s="6" t="s">
        <v>9</v>
      </c>
    </row>
    <row r="385" spans="1:6" s="1" customFormat="1" ht="18" customHeight="1">
      <c r="A385" s="8"/>
      <c r="B385" s="6">
        <v>23</v>
      </c>
      <c r="C385" s="6" t="s">
        <v>7</v>
      </c>
      <c r="D385" s="6" t="str">
        <f>"20200101323"</f>
        <v>20200101323</v>
      </c>
      <c r="E385" s="7">
        <v>67.96</v>
      </c>
      <c r="F385" s="6" t="s">
        <v>9</v>
      </c>
    </row>
    <row r="386" spans="1:6" s="1" customFormat="1" ht="18" customHeight="1">
      <c r="A386" s="8"/>
      <c r="B386" s="6">
        <v>24</v>
      </c>
      <c r="C386" s="6" t="s">
        <v>7</v>
      </c>
      <c r="D386" s="6" t="str">
        <f>"20200101324"</f>
        <v>20200101324</v>
      </c>
      <c r="E386" s="7">
        <v>0</v>
      </c>
      <c r="F386" s="6" t="s">
        <v>8</v>
      </c>
    </row>
    <row r="387" spans="1:6" s="1" customFormat="1" ht="18" customHeight="1">
      <c r="A387" s="8"/>
      <c r="B387" s="6">
        <v>25</v>
      </c>
      <c r="C387" s="6" t="s">
        <v>7</v>
      </c>
      <c r="D387" s="6" t="str">
        <f>"20200101325"</f>
        <v>20200101325</v>
      </c>
      <c r="E387" s="7">
        <v>0</v>
      </c>
      <c r="F387" s="6" t="s">
        <v>8</v>
      </c>
    </row>
    <row r="388" spans="1:6" s="1" customFormat="1" ht="18" customHeight="1">
      <c r="A388" s="8"/>
      <c r="B388" s="6">
        <v>26</v>
      </c>
      <c r="C388" s="6" t="s">
        <v>7</v>
      </c>
      <c r="D388" s="6" t="str">
        <f>"20200101326"</f>
        <v>20200101326</v>
      </c>
      <c r="E388" s="7">
        <v>67.66</v>
      </c>
      <c r="F388" s="6" t="s">
        <v>9</v>
      </c>
    </row>
    <row r="389" spans="1:6" s="1" customFormat="1" ht="18" customHeight="1">
      <c r="A389" s="8"/>
      <c r="B389" s="6">
        <v>27</v>
      </c>
      <c r="C389" s="6" t="s">
        <v>7</v>
      </c>
      <c r="D389" s="6" t="str">
        <f>"20200101327"</f>
        <v>20200101327</v>
      </c>
      <c r="E389" s="7">
        <v>0</v>
      </c>
      <c r="F389" s="6" t="s">
        <v>8</v>
      </c>
    </row>
    <row r="390" spans="1:6" s="1" customFormat="1" ht="18" customHeight="1">
      <c r="A390" s="8"/>
      <c r="B390" s="6">
        <v>28</v>
      </c>
      <c r="C390" s="6" t="s">
        <v>7</v>
      </c>
      <c r="D390" s="6" t="str">
        <f>"20200101328"</f>
        <v>20200101328</v>
      </c>
      <c r="E390" s="7">
        <v>0</v>
      </c>
      <c r="F390" s="6" t="s">
        <v>8</v>
      </c>
    </row>
    <row r="391" spans="1:6" s="1" customFormat="1" ht="18" customHeight="1">
      <c r="A391" s="8"/>
      <c r="B391" s="6">
        <v>29</v>
      </c>
      <c r="C391" s="6" t="s">
        <v>7</v>
      </c>
      <c r="D391" s="6" t="str">
        <f>"20200101329"</f>
        <v>20200101329</v>
      </c>
      <c r="E391" s="7">
        <v>69.78</v>
      </c>
      <c r="F391" s="6" t="s">
        <v>9</v>
      </c>
    </row>
    <row r="392" spans="1:6" s="1" customFormat="1" ht="18" customHeight="1">
      <c r="A392" s="9"/>
      <c r="B392" s="6">
        <v>30</v>
      </c>
      <c r="C392" s="6" t="s">
        <v>7</v>
      </c>
      <c r="D392" s="6" t="str">
        <f>"20200101330"</f>
        <v>20200101330</v>
      </c>
      <c r="E392" s="7">
        <v>0</v>
      </c>
      <c r="F392" s="6" t="s">
        <v>8</v>
      </c>
    </row>
    <row r="393" spans="1:6" s="1" customFormat="1" ht="18" customHeight="1">
      <c r="A393" s="5">
        <v>14</v>
      </c>
      <c r="B393" s="6">
        <v>1</v>
      </c>
      <c r="C393" s="6" t="s">
        <v>7</v>
      </c>
      <c r="D393" s="6" t="str">
        <f>"20200101401"</f>
        <v>20200101401</v>
      </c>
      <c r="E393" s="7">
        <v>72.61</v>
      </c>
      <c r="F393" s="6" t="s">
        <v>9</v>
      </c>
    </row>
    <row r="394" spans="1:6" s="1" customFormat="1" ht="18" customHeight="1">
      <c r="A394" s="8"/>
      <c r="B394" s="6">
        <v>2</v>
      </c>
      <c r="C394" s="6" t="s">
        <v>7</v>
      </c>
      <c r="D394" s="6" t="str">
        <f>"20200101402"</f>
        <v>20200101402</v>
      </c>
      <c r="E394" s="7">
        <v>0</v>
      </c>
      <c r="F394" s="6" t="s">
        <v>8</v>
      </c>
    </row>
    <row r="395" spans="1:6" s="1" customFormat="1" ht="18" customHeight="1">
      <c r="A395" s="8"/>
      <c r="B395" s="6">
        <v>3</v>
      </c>
      <c r="C395" s="6" t="s">
        <v>7</v>
      </c>
      <c r="D395" s="6" t="str">
        <f>"20200101403"</f>
        <v>20200101403</v>
      </c>
      <c r="E395" s="7">
        <v>0</v>
      </c>
      <c r="F395" s="6" t="s">
        <v>8</v>
      </c>
    </row>
    <row r="396" spans="1:6" s="1" customFormat="1" ht="18" customHeight="1">
      <c r="A396" s="8"/>
      <c r="B396" s="6">
        <v>4</v>
      </c>
      <c r="C396" s="6" t="s">
        <v>7</v>
      </c>
      <c r="D396" s="6" t="str">
        <f>"20200101404"</f>
        <v>20200101404</v>
      </c>
      <c r="E396" s="7">
        <v>71.01</v>
      </c>
      <c r="F396" s="6" t="s">
        <v>9</v>
      </c>
    </row>
    <row r="397" spans="1:6" s="1" customFormat="1" ht="18" customHeight="1">
      <c r="A397" s="8"/>
      <c r="B397" s="6">
        <v>5</v>
      </c>
      <c r="C397" s="6" t="s">
        <v>7</v>
      </c>
      <c r="D397" s="6" t="str">
        <f>"20200101405"</f>
        <v>20200101405</v>
      </c>
      <c r="E397" s="7">
        <v>58.67</v>
      </c>
      <c r="F397" s="6" t="s">
        <v>9</v>
      </c>
    </row>
    <row r="398" spans="1:6" s="1" customFormat="1" ht="18" customHeight="1">
      <c r="A398" s="8"/>
      <c r="B398" s="6">
        <v>6</v>
      </c>
      <c r="C398" s="6" t="s">
        <v>7</v>
      </c>
      <c r="D398" s="6" t="str">
        <f>"20200101406"</f>
        <v>20200101406</v>
      </c>
      <c r="E398" s="7">
        <v>70.55</v>
      </c>
      <c r="F398" s="6" t="s">
        <v>9</v>
      </c>
    </row>
    <row r="399" spans="1:6" s="1" customFormat="1" ht="18" customHeight="1">
      <c r="A399" s="8"/>
      <c r="B399" s="6">
        <v>7</v>
      </c>
      <c r="C399" s="6" t="s">
        <v>7</v>
      </c>
      <c r="D399" s="6" t="str">
        <f>"20200101407"</f>
        <v>20200101407</v>
      </c>
      <c r="E399" s="7">
        <v>0</v>
      </c>
      <c r="F399" s="6" t="s">
        <v>8</v>
      </c>
    </row>
    <row r="400" spans="1:6" s="1" customFormat="1" ht="18" customHeight="1">
      <c r="A400" s="8"/>
      <c r="B400" s="6">
        <v>8</v>
      </c>
      <c r="C400" s="6" t="s">
        <v>7</v>
      </c>
      <c r="D400" s="6" t="str">
        <f>"20200101408"</f>
        <v>20200101408</v>
      </c>
      <c r="E400" s="7">
        <v>0</v>
      </c>
      <c r="F400" s="6" t="s">
        <v>8</v>
      </c>
    </row>
    <row r="401" spans="1:6" s="1" customFormat="1" ht="18" customHeight="1">
      <c r="A401" s="8"/>
      <c r="B401" s="6">
        <v>9</v>
      </c>
      <c r="C401" s="6" t="s">
        <v>7</v>
      </c>
      <c r="D401" s="6" t="str">
        <f>"20200101409"</f>
        <v>20200101409</v>
      </c>
      <c r="E401" s="7">
        <v>0</v>
      </c>
      <c r="F401" s="6" t="s">
        <v>8</v>
      </c>
    </row>
    <row r="402" spans="1:6" s="1" customFormat="1" ht="18" customHeight="1">
      <c r="A402" s="8"/>
      <c r="B402" s="6">
        <v>10</v>
      </c>
      <c r="C402" s="6" t="s">
        <v>7</v>
      </c>
      <c r="D402" s="6" t="str">
        <f>"20200101410"</f>
        <v>20200101410</v>
      </c>
      <c r="E402" s="7">
        <v>0</v>
      </c>
      <c r="F402" s="6" t="s">
        <v>8</v>
      </c>
    </row>
    <row r="403" spans="1:6" s="1" customFormat="1" ht="18" customHeight="1">
      <c r="A403" s="8"/>
      <c r="B403" s="6">
        <v>11</v>
      </c>
      <c r="C403" s="6" t="s">
        <v>7</v>
      </c>
      <c r="D403" s="6" t="str">
        <f>"20200101411"</f>
        <v>20200101411</v>
      </c>
      <c r="E403" s="7">
        <v>62.45</v>
      </c>
      <c r="F403" s="6" t="s">
        <v>9</v>
      </c>
    </row>
    <row r="404" spans="1:6" s="1" customFormat="1" ht="18" customHeight="1">
      <c r="A404" s="8"/>
      <c r="B404" s="6">
        <v>12</v>
      </c>
      <c r="C404" s="6" t="s">
        <v>7</v>
      </c>
      <c r="D404" s="6" t="str">
        <f>"20200101412"</f>
        <v>20200101412</v>
      </c>
      <c r="E404" s="7">
        <v>0</v>
      </c>
      <c r="F404" s="6" t="s">
        <v>8</v>
      </c>
    </row>
    <row r="405" spans="1:6" s="1" customFormat="1" ht="18" customHeight="1">
      <c r="A405" s="8"/>
      <c r="B405" s="6">
        <v>13</v>
      </c>
      <c r="C405" s="6" t="s">
        <v>7</v>
      </c>
      <c r="D405" s="6" t="str">
        <f>"20200101413"</f>
        <v>20200101413</v>
      </c>
      <c r="E405" s="7">
        <v>78.09</v>
      </c>
      <c r="F405" s="6" t="s">
        <v>9</v>
      </c>
    </row>
    <row r="406" spans="1:6" s="1" customFormat="1" ht="18" customHeight="1">
      <c r="A406" s="8"/>
      <c r="B406" s="6">
        <v>14</v>
      </c>
      <c r="C406" s="6" t="s">
        <v>7</v>
      </c>
      <c r="D406" s="6" t="str">
        <f>"20200101414"</f>
        <v>20200101414</v>
      </c>
      <c r="E406" s="7">
        <v>0</v>
      </c>
      <c r="F406" s="6" t="s">
        <v>8</v>
      </c>
    </row>
    <row r="407" spans="1:6" s="1" customFormat="1" ht="18" customHeight="1">
      <c r="A407" s="8"/>
      <c r="B407" s="6">
        <v>15</v>
      </c>
      <c r="C407" s="6" t="s">
        <v>7</v>
      </c>
      <c r="D407" s="6" t="str">
        <f>"20200101415"</f>
        <v>20200101415</v>
      </c>
      <c r="E407" s="7">
        <v>62.46</v>
      </c>
      <c r="F407" s="6" t="s">
        <v>9</v>
      </c>
    </row>
    <row r="408" spans="1:6" s="1" customFormat="1" ht="18" customHeight="1">
      <c r="A408" s="8"/>
      <c r="B408" s="6">
        <v>16</v>
      </c>
      <c r="C408" s="6" t="s">
        <v>7</v>
      </c>
      <c r="D408" s="6" t="str">
        <f>"20200101416"</f>
        <v>20200101416</v>
      </c>
      <c r="E408" s="7">
        <v>62.29</v>
      </c>
      <c r="F408" s="6" t="s">
        <v>9</v>
      </c>
    </row>
    <row r="409" spans="1:6" s="1" customFormat="1" ht="18" customHeight="1">
      <c r="A409" s="8"/>
      <c r="B409" s="6">
        <v>17</v>
      </c>
      <c r="C409" s="6" t="s">
        <v>7</v>
      </c>
      <c r="D409" s="6" t="str">
        <f>"20200101417"</f>
        <v>20200101417</v>
      </c>
      <c r="E409" s="7">
        <v>69.94</v>
      </c>
      <c r="F409" s="6" t="s">
        <v>9</v>
      </c>
    </row>
    <row r="410" spans="1:6" s="1" customFormat="1" ht="18" customHeight="1">
      <c r="A410" s="8"/>
      <c r="B410" s="6">
        <v>18</v>
      </c>
      <c r="C410" s="6" t="s">
        <v>7</v>
      </c>
      <c r="D410" s="6" t="str">
        <f>"20200101418"</f>
        <v>20200101418</v>
      </c>
      <c r="E410" s="7">
        <v>0</v>
      </c>
      <c r="F410" s="6" t="s">
        <v>8</v>
      </c>
    </row>
    <row r="411" spans="1:6" s="1" customFormat="1" ht="18" customHeight="1">
      <c r="A411" s="8"/>
      <c r="B411" s="6">
        <v>19</v>
      </c>
      <c r="C411" s="6" t="s">
        <v>7</v>
      </c>
      <c r="D411" s="6" t="str">
        <f>"20200101419"</f>
        <v>20200101419</v>
      </c>
      <c r="E411" s="7">
        <v>0</v>
      </c>
      <c r="F411" s="6" t="s">
        <v>8</v>
      </c>
    </row>
    <row r="412" spans="1:6" s="1" customFormat="1" ht="18" customHeight="1">
      <c r="A412" s="8"/>
      <c r="B412" s="6">
        <v>20</v>
      </c>
      <c r="C412" s="6" t="s">
        <v>7</v>
      </c>
      <c r="D412" s="6" t="str">
        <f>"20200101420"</f>
        <v>20200101420</v>
      </c>
      <c r="E412" s="7">
        <v>0</v>
      </c>
      <c r="F412" s="6" t="s">
        <v>8</v>
      </c>
    </row>
    <row r="413" spans="1:6" s="1" customFormat="1" ht="18" customHeight="1">
      <c r="A413" s="8"/>
      <c r="B413" s="6">
        <v>21</v>
      </c>
      <c r="C413" s="6" t="s">
        <v>7</v>
      </c>
      <c r="D413" s="6" t="str">
        <f>"20200101421"</f>
        <v>20200101421</v>
      </c>
      <c r="E413" s="7">
        <v>66.62</v>
      </c>
      <c r="F413" s="6" t="s">
        <v>9</v>
      </c>
    </row>
    <row r="414" spans="1:6" s="1" customFormat="1" ht="18" customHeight="1">
      <c r="A414" s="8"/>
      <c r="B414" s="6">
        <v>22</v>
      </c>
      <c r="C414" s="6" t="s">
        <v>7</v>
      </c>
      <c r="D414" s="6" t="str">
        <f>"20200101422"</f>
        <v>20200101422</v>
      </c>
      <c r="E414" s="7">
        <v>0</v>
      </c>
      <c r="F414" s="6" t="s">
        <v>8</v>
      </c>
    </row>
    <row r="415" spans="1:6" s="1" customFormat="1" ht="18" customHeight="1">
      <c r="A415" s="8"/>
      <c r="B415" s="6">
        <v>23</v>
      </c>
      <c r="C415" s="6" t="s">
        <v>7</v>
      </c>
      <c r="D415" s="6" t="str">
        <f>"20200101423"</f>
        <v>20200101423</v>
      </c>
      <c r="E415" s="7">
        <v>73.25</v>
      </c>
      <c r="F415" s="6" t="s">
        <v>9</v>
      </c>
    </row>
    <row r="416" spans="1:6" s="1" customFormat="1" ht="18" customHeight="1">
      <c r="A416" s="8"/>
      <c r="B416" s="6">
        <v>24</v>
      </c>
      <c r="C416" s="6" t="s">
        <v>7</v>
      </c>
      <c r="D416" s="6" t="str">
        <f>"20200101424"</f>
        <v>20200101424</v>
      </c>
      <c r="E416" s="7">
        <v>68.61</v>
      </c>
      <c r="F416" s="6" t="s">
        <v>9</v>
      </c>
    </row>
    <row r="417" spans="1:6" s="1" customFormat="1" ht="18" customHeight="1">
      <c r="A417" s="8"/>
      <c r="B417" s="6">
        <v>25</v>
      </c>
      <c r="C417" s="6" t="s">
        <v>7</v>
      </c>
      <c r="D417" s="6" t="str">
        <f>"20200101425"</f>
        <v>20200101425</v>
      </c>
      <c r="E417" s="7">
        <v>69.71</v>
      </c>
      <c r="F417" s="6" t="s">
        <v>9</v>
      </c>
    </row>
    <row r="418" spans="1:6" s="1" customFormat="1" ht="18" customHeight="1">
      <c r="A418" s="8"/>
      <c r="B418" s="6">
        <v>26</v>
      </c>
      <c r="C418" s="6" t="s">
        <v>7</v>
      </c>
      <c r="D418" s="6" t="str">
        <f>"20200101426"</f>
        <v>20200101426</v>
      </c>
      <c r="E418" s="7">
        <v>68.84</v>
      </c>
      <c r="F418" s="6" t="s">
        <v>9</v>
      </c>
    </row>
    <row r="419" spans="1:6" s="1" customFormat="1" ht="18" customHeight="1">
      <c r="A419" s="8"/>
      <c r="B419" s="6">
        <v>27</v>
      </c>
      <c r="C419" s="6" t="s">
        <v>7</v>
      </c>
      <c r="D419" s="6" t="str">
        <f>"20200101427"</f>
        <v>20200101427</v>
      </c>
      <c r="E419" s="7">
        <v>59.74</v>
      </c>
      <c r="F419" s="6" t="s">
        <v>9</v>
      </c>
    </row>
    <row r="420" spans="1:6" s="1" customFormat="1" ht="18" customHeight="1">
      <c r="A420" s="8"/>
      <c r="B420" s="6">
        <v>28</v>
      </c>
      <c r="C420" s="6" t="s">
        <v>7</v>
      </c>
      <c r="D420" s="6" t="str">
        <f>"20200101428"</f>
        <v>20200101428</v>
      </c>
      <c r="E420" s="7">
        <v>62.72</v>
      </c>
      <c r="F420" s="6" t="s">
        <v>9</v>
      </c>
    </row>
    <row r="421" spans="1:6" s="1" customFormat="1" ht="18" customHeight="1">
      <c r="A421" s="8"/>
      <c r="B421" s="6">
        <v>29</v>
      </c>
      <c r="C421" s="6" t="s">
        <v>7</v>
      </c>
      <c r="D421" s="6" t="str">
        <f>"20200101429"</f>
        <v>20200101429</v>
      </c>
      <c r="E421" s="7">
        <v>68.72</v>
      </c>
      <c r="F421" s="6" t="s">
        <v>9</v>
      </c>
    </row>
    <row r="422" spans="1:6" s="1" customFormat="1" ht="18" customHeight="1">
      <c r="A422" s="9"/>
      <c r="B422" s="6">
        <v>30</v>
      </c>
      <c r="C422" s="6" t="s">
        <v>7</v>
      </c>
      <c r="D422" s="6" t="str">
        <f>"20200101430"</f>
        <v>20200101430</v>
      </c>
      <c r="E422" s="7">
        <v>67.37</v>
      </c>
      <c r="F422" s="6" t="s">
        <v>9</v>
      </c>
    </row>
    <row r="423" spans="1:6" s="1" customFormat="1" ht="18" customHeight="1">
      <c r="A423" s="5">
        <v>15</v>
      </c>
      <c r="B423" s="6">
        <v>1</v>
      </c>
      <c r="C423" s="6" t="s">
        <v>7</v>
      </c>
      <c r="D423" s="6" t="str">
        <f>"20200101501"</f>
        <v>20200101501</v>
      </c>
      <c r="E423" s="7">
        <v>71.72</v>
      </c>
      <c r="F423" s="6" t="s">
        <v>9</v>
      </c>
    </row>
    <row r="424" spans="1:6" s="1" customFormat="1" ht="18" customHeight="1">
      <c r="A424" s="8"/>
      <c r="B424" s="6">
        <v>2</v>
      </c>
      <c r="C424" s="6" t="s">
        <v>7</v>
      </c>
      <c r="D424" s="6" t="str">
        <f>"20200101502"</f>
        <v>20200101502</v>
      </c>
      <c r="E424" s="7">
        <v>53.8</v>
      </c>
      <c r="F424" s="6" t="s">
        <v>9</v>
      </c>
    </row>
    <row r="425" spans="1:6" s="1" customFormat="1" ht="18" customHeight="1">
      <c r="A425" s="8"/>
      <c r="B425" s="6">
        <v>3</v>
      </c>
      <c r="C425" s="6" t="s">
        <v>7</v>
      </c>
      <c r="D425" s="6" t="str">
        <f>"20200101503"</f>
        <v>20200101503</v>
      </c>
      <c r="E425" s="7">
        <v>65.61</v>
      </c>
      <c r="F425" s="6" t="s">
        <v>9</v>
      </c>
    </row>
    <row r="426" spans="1:6" s="1" customFormat="1" ht="18" customHeight="1">
      <c r="A426" s="8"/>
      <c r="B426" s="6">
        <v>4</v>
      </c>
      <c r="C426" s="6" t="s">
        <v>7</v>
      </c>
      <c r="D426" s="6" t="str">
        <f>"20200101504"</f>
        <v>20200101504</v>
      </c>
      <c r="E426" s="7">
        <v>0</v>
      </c>
      <c r="F426" s="6" t="s">
        <v>8</v>
      </c>
    </row>
    <row r="427" spans="1:6" s="1" customFormat="1" ht="18" customHeight="1">
      <c r="A427" s="8"/>
      <c r="B427" s="6">
        <v>5</v>
      </c>
      <c r="C427" s="6" t="s">
        <v>7</v>
      </c>
      <c r="D427" s="6" t="str">
        <f>"20200101505"</f>
        <v>20200101505</v>
      </c>
      <c r="E427" s="7">
        <v>76.97</v>
      </c>
      <c r="F427" s="6" t="s">
        <v>9</v>
      </c>
    </row>
    <row r="428" spans="1:6" s="1" customFormat="1" ht="18" customHeight="1">
      <c r="A428" s="8"/>
      <c r="B428" s="6">
        <v>6</v>
      </c>
      <c r="C428" s="6" t="s">
        <v>7</v>
      </c>
      <c r="D428" s="6" t="str">
        <f>"20200101506"</f>
        <v>20200101506</v>
      </c>
      <c r="E428" s="7">
        <v>0</v>
      </c>
      <c r="F428" s="6" t="s">
        <v>8</v>
      </c>
    </row>
    <row r="429" spans="1:6" s="1" customFormat="1" ht="18" customHeight="1">
      <c r="A429" s="8"/>
      <c r="B429" s="6">
        <v>7</v>
      </c>
      <c r="C429" s="6" t="s">
        <v>7</v>
      </c>
      <c r="D429" s="6" t="str">
        <f>"20200101507"</f>
        <v>20200101507</v>
      </c>
      <c r="E429" s="7">
        <v>77.33</v>
      </c>
      <c r="F429" s="6" t="s">
        <v>9</v>
      </c>
    </row>
    <row r="430" spans="1:6" s="1" customFormat="1" ht="18" customHeight="1">
      <c r="A430" s="8"/>
      <c r="B430" s="6">
        <v>8</v>
      </c>
      <c r="C430" s="6" t="s">
        <v>7</v>
      </c>
      <c r="D430" s="6" t="str">
        <f>"20200101508"</f>
        <v>20200101508</v>
      </c>
      <c r="E430" s="7">
        <v>78.08</v>
      </c>
      <c r="F430" s="6" t="s">
        <v>9</v>
      </c>
    </row>
    <row r="431" spans="1:6" s="1" customFormat="1" ht="18" customHeight="1">
      <c r="A431" s="8"/>
      <c r="B431" s="6">
        <v>9</v>
      </c>
      <c r="C431" s="6" t="s">
        <v>7</v>
      </c>
      <c r="D431" s="6" t="str">
        <f>"20200101509"</f>
        <v>20200101509</v>
      </c>
      <c r="E431" s="7">
        <v>71.66</v>
      </c>
      <c r="F431" s="6" t="s">
        <v>9</v>
      </c>
    </row>
    <row r="432" spans="1:6" s="1" customFormat="1" ht="18" customHeight="1">
      <c r="A432" s="8"/>
      <c r="B432" s="6">
        <v>10</v>
      </c>
      <c r="C432" s="6" t="s">
        <v>7</v>
      </c>
      <c r="D432" s="6" t="str">
        <f>"20200101510"</f>
        <v>20200101510</v>
      </c>
      <c r="E432" s="7">
        <v>81.19</v>
      </c>
      <c r="F432" s="6" t="s">
        <v>9</v>
      </c>
    </row>
    <row r="433" spans="1:6" s="1" customFormat="1" ht="18" customHeight="1">
      <c r="A433" s="8"/>
      <c r="B433" s="6">
        <v>11</v>
      </c>
      <c r="C433" s="6" t="s">
        <v>7</v>
      </c>
      <c r="D433" s="6" t="str">
        <f>"20200101511"</f>
        <v>20200101511</v>
      </c>
      <c r="E433" s="7">
        <v>0</v>
      </c>
      <c r="F433" s="6" t="s">
        <v>8</v>
      </c>
    </row>
    <row r="434" spans="1:6" s="1" customFormat="1" ht="18" customHeight="1">
      <c r="A434" s="8"/>
      <c r="B434" s="6">
        <v>12</v>
      </c>
      <c r="C434" s="6" t="s">
        <v>7</v>
      </c>
      <c r="D434" s="6" t="str">
        <f>"20200101512"</f>
        <v>20200101512</v>
      </c>
      <c r="E434" s="7">
        <v>70.51</v>
      </c>
      <c r="F434" s="6" t="s">
        <v>9</v>
      </c>
    </row>
    <row r="435" spans="1:6" s="1" customFormat="1" ht="18" customHeight="1">
      <c r="A435" s="8"/>
      <c r="B435" s="6">
        <v>13</v>
      </c>
      <c r="C435" s="6" t="s">
        <v>7</v>
      </c>
      <c r="D435" s="6" t="str">
        <f>"20200101513"</f>
        <v>20200101513</v>
      </c>
      <c r="E435" s="7">
        <v>61.77</v>
      </c>
      <c r="F435" s="6" t="s">
        <v>9</v>
      </c>
    </row>
    <row r="436" spans="1:6" s="1" customFormat="1" ht="18" customHeight="1">
      <c r="A436" s="8"/>
      <c r="B436" s="6">
        <v>14</v>
      </c>
      <c r="C436" s="6" t="s">
        <v>7</v>
      </c>
      <c r="D436" s="6" t="str">
        <f>"20200101514"</f>
        <v>20200101514</v>
      </c>
      <c r="E436" s="7">
        <v>61.29</v>
      </c>
      <c r="F436" s="6" t="s">
        <v>9</v>
      </c>
    </row>
    <row r="437" spans="1:6" s="1" customFormat="1" ht="18" customHeight="1">
      <c r="A437" s="8"/>
      <c r="B437" s="6">
        <v>15</v>
      </c>
      <c r="C437" s="6" t="s">
        <v>7</v>
      </c>
      <c r="D437" s="6" t="str">
        <f>"20200101515"</f>
        <v>20200101515</v>
      </c>
      <c r="E437" s="7">
        <v>69.93</v>
      </c>
      <c r="F437" s="6" t="s">
        <v>9</v>
      </c>
    </row>
    <row r="438" spans="1:6" s="1" customFormat="1" ht="18" customHeight="1">
      <c r="A438" s="8"/>
      <c r="B438" s="6">
        <v>16</v>
      </c>
      <c r="C438" s="6" t="s">
        <v>7</v>
      </c>
      <c r="D438" s="6" t="str">
        <f>"20200101516"</f>
        <v>20200101516</v>
      </c>
      <c r="E438" s="7">
        <v>66.86</v>
      </c>
      <c r="F438" s="6" t="s">
        <v>9</v>
      </c>
    </row>
    <row r="439" spans="1:6" s="1" customFormat="1" ht="18" customHeight="1">
      <c r="A439" s="8"/>
      <c r="B439" s="6">
        <v>17</v>
      </c>
      <c r="C439" s="6" t="s">
        <v>7</v>
      </c>
      <c r="D439" s="6" t="str">
        <f>"20200101517"</f>
        <v>20200101517</v>
      </c>
      <c r="E439" s="7">
        <v>60</v>
      </c>
      <c r="F439" s="6" t="s">
        <v>9</v>
      </c>
    </row>
    <row r="440" spans="1:6" s="1" customFormat="1" ht="18" customHeight="1">
      <c r="A440" s="8"/>
      <c r="B440" s="6">
        <v>18</v>
      </c>
      <c r="C440" s="6" t="s">
        <v>7</v>
      </c>
      <c r="D440" s="6" t="str">
        <f>"20200101518"</f>
        <v>20200101518</v>
      </c>
      <c r="E440" s="7">
        <v>62.23</v>
      </c>
      <c r="F440" s="6" t="s">
        <v>9</v>
      </c>
    </row>
    <row r="441" spans="1:6" s="1" customFormat="1" ht="18" customHeight="1">
      <c r="A441" s="8"/>
      <c r="B441" s="6">
        <v>19</v>
      </c>
      <c r="C441" s="6" t="s">
        <v>7</v>
      </c>
      <c r="D441" s="6" t="str">
        <f>"20200101519"</f>
        <v>20200101519</v>
      </c>
      <c r="E441" s="7">
        <v>71.08</v>
      </c>
      <c r="F441" s="6" t="s">
        <v>9</v>
      </c>
    </row>
    <row r="442" spans="1:6" s="1" customFormat="1" ht="18" customHeight="1">
      <c r="A442" s="8"/>
      <c r="B442" s="6">
        <v>20</v>
      </c>
      <c r="C442" s="6" t="s">
        <v>7</v>
      </c>
      <c r="D442" s="6" t="str">
        <f>"20200101520"</f>
        <v>20200101520</v>
      </c>
      <c r="E442" s="7">
        <v>78.92</v>
      </c>
      <c r="F442" s="6" t="s">
        <v>9</v>
      </c>
    </row>
    <row r="443" spans="1:6" s="1" customFormat="1" ht="18" customHeight="1">
      <c r="A443" s="8"/>
      <c r="B443" s="6">
        <v>21</v>
      </c>
      <c r="C443" s="6" t="s">
        <v>7</v>
      </c>
      <c r="D443" s="6" t="str">
        <f>"20200101521"</f>
        <v>20200101521</v>
      </c>
      <c r="E443" s="7">
        <v>70.67</v>
      </c>
      <c r="F443" s="6" t="s">
        <v>9</v>
      </c>
    </row>
    <row r="444" spans="1:6" s="1" customFormat="1" ht="18" customHeight="1">
      <c r="A444" s="8"/>
      <c r="B444" s="6">
        <v>22</v>
      </c>
      <c r="C444" s="6" t="s">
        <v>7</v>
      </c>
      <c r="D444" s="6" t="str">
        <f>"20200101522"</f>
        <v>20200101522</v>
      </c>
      <c r="E444" s="7">
        <v>61.54</v>
      </c>
      <c r="F444" s="6" t="s">
        <v>9</v>
      </c>
    </row>
    <row r="445" spans="1:6" s="1" customFormat="1" ht="18" customHeight="1">
      <c r="A445" s="8"/>
      <c r="B445" s="6">
        <v>23</v>
      </c>
      <c r="C445" s="6" t="s">
        <v>7</v>
      </c>
      <c r="D445" s="6" t="str">
        <f>"20200101523"</f>
        <v>20200101523</v>
      </c>
      <c r="E445" s="7">
        <v>0</v>
      </c>
      <c r="F445" s="6" t="s">
        <v>8</v>
      </c>
    </row>
    <row r="446" spans="1:6" s="1" customFormat="1" ht="18" customHeight="1">
      <c r="A446" s="8"/>
      <c r="B446" s="6">
        <v>24</v>
      </c>
      <c r="C446" s="6" t="s">
        <v>7</v>
      </c>
      <c r="D446" s="6" t="str">
        <f>"20200101524"</f>
        <v>20200101524</v>
      </c>
      <c r="E446" s="7">
        <v>60.98</v>
      </c>
      <c r="F446" s="6" t="s">
        <v>9</v>
      </c>
    </row>
    <row r="447" spans="1:6" s="1" customFormat="1" ht="18" customHeight="1">
      <c r="A447" s="8"/>
      <c r="B447" s="6">
        <v>25</v>
      </c>
      <c r="C447" s="6" t="s">
        <v>7</v>
      </c>
      <c r="D447" s="6" t="str">
        <f>"20200101525"</f>
        <v>20200101525</v>
      </c>
      <c r="E447" s="7">
        <v>62.85</v>
      </c>
      <c r="F447" s="6" t="s">
        <v>9</v>
      </c>
    </row>
    <row r="448" spans="1:6" s="1" customFormat="1" ht="18" customHeight="1">
      <c r="A448" s="8"/>
      <c r="B448" s="6">
        <v>26</v>
      </c>
      <c r="C448" s="6" t="s">
        <v>7</v>
      </c>
      <c r="D448" s="6" t="str">
        <f>"20200101526"</f>
        <v>20200101526</v>
      </c>
      <c r="E448" s="7">
        <v>70.56</v>
      </c>
      <c r="F448" s="6" t="s">
        <v>9</v>
      </c>
    </row>
    <row r="449" spans="1:6" s="1" customFormat="1" ht="18" customHeight="1">
      <c r="A449" s="8"/>
      <c r="B449" s="6">
        <v>27</v>
      </c>
      <c r="C449" s="6" t="s">
        <v>7</v>
      </c>
      <c r="D449" s="6" t="str">
        <f>"20200101527"</f>
        <v>20200101527</v>
      </c>
      <c r="E449" s="7">
        <v>0</v>
      </c>
      <c r="F449" s="6" t="s">
        <v>8</v>
      </c>
    </row>
    <row r="450" spans="1:6" s="1" customFormat="1" ht="18" customHeight="1">
      <c r="A450" s="8"/>
      <c r="B450" s="6">
        <v>28</v>
      </c>
      <c r="C450" s="6" t="s">
        <v>7</v>
      </c>
      <c r="D450" s="6" t="str">
        <f>"20200101528"</f>
        <v>20200101528</v>
      </c>
      <c r="E450" s="7">
        <v>0</v>
      </c>
      <c r="F450" s="6" t="s">
        <v>8</v>
      </c>
    </row>
    <row r="451" spans="1:6" s="1" customFormat="1" ht="18" customHeight="1">
      <c r="A451" s="8"/>
      <c r="B451" s="6">
        <v>29</v>
      </c>
      <c r="C451" s="6" t="s">
        <v>7</v>
      </c>
      <c r="D451" s="6" t="str">
        <f>"20200101529"</f>
        <v>20200101529</v>
      </c>
      <c r="E451" s="7">
        <v>67.21</v>
      </c>
      <c r="F451" s="6" t="s">
        <v>9</v>
      </c>
    </row>
    <row r="452" spans="1:6" s="1" customFormat="1" ht="18" customHeight="1">
      <c r="A452" s="9"/>
      <c r="B452" s="6">
        <v>30</v>
      </c>
      <c r="C452" s="6" t="s">
        <v>7</v>
      </c>
      <c r="D452" s="6" t="str">
        <f>"20200101530"</f>
        <v>20200101530</v>
      </c>
      <c r="E452" s="7">
        <v>67.79</v>
      </c>
      <c r="F452" s="6" t="s">
        <v>9</v>
      </c>
    </row>
    <row r="453" spans="1:6" s="1" customFormat="1" ht="18" customHeight="1">
      <c r="A453" s="5">
        <v>16</v>
      </c>
      <c r="B453" s="6">
        <v>1</v>
      </c>
      <c r="C453" s="6" t="s">
        <v>7</v>
      </c>
      <c r="D453" s="6" t="str">
        <f>"20200101601"</f>
        <v>20200101601</v>
      </c>
      <c r="E453" s="7">
        <v>0</v>
      </c>
      <c r="F453" s="6" t="s">
        <v>8</v>
      </c>
    </row>
    <row r="454" spans="1:6" s="1" customFormat="1" ht="18" customHeight="1">
      <c r="A454" s="8"/>
      <c r="B454" s="6">
        <v>2</v>
      </c>
      <c r="C454" s="6" t="s">
        <v>7</v>
      </c>
      <c r="D454" s="6" t="str">
        <f>"20200101602"</f>
        <v>20200101602</v>
      </c>
      <c r="E454" s="7">
        <v>68.03</v>
      </c>
      <c r="F454" s="6" t="s">
        <v>9</v>
      </c>
    </row>
    <row r="455" spans="1:6" s="1" customFormat="1" ht="18" customHeight="1">
      <c r="A455" s="8"/>
      <c r="B455" s="6">
        <v>3</v>
      </c>
      <c r="C455" s="6" t="s">
        <v>7</v>
      </c>
      <c r="D455" s="6" t="str">
        <f>"20200101603"</f>
        <v>20200101603</v>
      </c>
      <c r="E455" s="7">
        <v>67.74</v>
      </c>
      <c r="F455" s="6" t="s">
        <v>9</v>
      </c>
    </row>
    <row r="456" spans="1:6" s="1" customFormat="1" ht="18" customHeight="1">
      <c r="A456" s="8"/>
      <c r="B456" s="6">
        <v>4</v>
      </c>
      <c r="C456" s="6" t="s">
        <v>7</v>
      </c>
      <c r="D456" s="6" t="str">
        <f>"20200101604"</f>
        <v>20200101604</v>
      </c>
      <c r="E456" s="7">
        <v>0</v>
      </c>
      <c r="F456" s="6" t="s">
        <v>8</v>
      </c>
    </row>
    <row r="457" spans="1:6" s="1" customFormat="1" ht="18" customHeight="1">
      <c r="A457" s="8"/>
      <c r="B457" s="6">
        <v>5</v>
      </c>
      <c r="C457" s="6" t="s">
        <v>7</v>
      </c>
      <c r="D457" s="6" t="str">
        <f>"20200101605"</f>
        <v>20200101605</v>
      </c>
      <c r="E457" s="7">
        <v>0</v>
      </c>
      <c r="F457" s="6" t="s">
        <v>8</v>
      </c>
    </row>
    <row r="458" spans="1:6" s="1" customFormat="1" ht="18" customHeight="1">
      <c r="A458" s="8"/>
      <c r="B458" s="6">
        <v>6</v>
      </c>
      <c r="C458" s="6" t="s">
        <v>7</v>
      </c>
      <c r="D458" s="6" t="str">
        <f>"20200101606"</f>
        <v>20200101606</v>
      </c>
      <c r="E458" s="7">
        <v>0</v>
      </c>
      <c r="F458" s="6" t="s">
        <v>8</v>
      </c>
    </row>
    <row r="459" spans="1:6" s="1" customFormat="1" ht="18" customHeight="1">
      <c r="A459" s="8"/>
      <c r="B459" s="6">
        <v>7</v>
      </c>
      <c r="C459" s="6" t="s">
        <v>7</v>
      </c>
      <c r="D459" s="6" t="str">
        <f>"20200101607"</f>
        <v>20200101607</v>
      </c>
      <c r="E459" s="7">
        <v>80.14</v>
      </c>
      <c r="F459" s="6" t="s">
        <v>9</v>
      </c>
    </row>
    <row r="460" spans="1:6" s="1" customFormat="1" ht="18" customHeight="1">
      <c r="A460" s="8"/>
      <c r="B460" s="6">
        <v>8</v>
      </c>
      <c r="C460" s="6" t="s">
        <v>7</v>
      </c>
      <c r="D460" s="6" t="str">
        <f>"20200101608"</f>
        <v>20200101608</v>
      </c>
      <c r="E460" s="7">
        <v>0</v>
      </c>
      <c r="F460" s="6" t="s">
        <v>8</v>
      </c>
    </row>
    <row r="461" spans="1:6" s="1" customFormat="1" ht="18" customHeight="1">
      <c r="A461" s="8"/>
      <c r="B461" s="6">
        <v>9</v>
      </c>
      <c r="C461" s="6" t="s">
        <v>7</v>
      </c>
      <c r="D461" s="6" t="str">
        <f>"20200101609"</f>
        <v>20200101609</v>
      </c>
      <c r="E461" s="7">
        <v>0</v>
      </c>
      <c r="F461" s="6" t="s">
        <v>8</v>
      </c>
    </row>
    <row r="462" spans="1:6" s="1" customFormat="1" ht="18" customHeight="1">
      <c r="A462" s="8"/>
      <c r="B462" s="6">
        <v>10</v>
      </c>
      <c r="C462" s="6" t="s">
        <v>7</v>
      </c>
      <c r="D462" s="6" t="str">
        <f>"20200101610"</f>
        <v>20200101610</v>
      </c>
      <c r="E462" s="7">
        <v>66.3</v>
      </c>
      <c r="F462" s="6" t="s">
        <v>9</v>
      </c>
    </row>
    <row r="463" spans="1:6" s="1" customFormat="1" ht="18" customHeight="1">
      <c r="A463" s="8"/>
      <c r="B463" s="6">
        <v>11</v>
      </c>
      <c r="C463" s="6" t="s">
        <v>7</v>
      </c>
      <c r="D463" s="6" t="str">
        <f>"20200101611"</f>
        <v>20200101611</v>
      </c>
      <c r="E463" s="7">
        <v>70.67</v>
      </c>
      <c r="F463" s="6" t="s">
        <v>9</v>
      </c>
    </row>
    <row r="464" spans="1:6" s="1" customFormat="1" ht="18" customHeight="1">
      <c r="A464" s="8"/>
      <c r="B464" s="6">
        <v>12</v>
      </c>
      <c r="C464" s="6" t="s">
        <v>7</v>
      </c>
      <c r="D464" s="6" t="str">
        <f>"20200101612"</f>
        <v>20200101612</v>
      </c>
      <c r="E464" s="7">
        <v>0</v>
      </c>
      <c r="F464" s="6" t="s">
        <v>8</v>
      </c>
    </row>
    <row r="465" spans="1:6" s="1" customFormat="1" ht="18" customHeight="1">
      <c r="A465" s="8"/>
      <c r="B465" s="6">
        <v>13</v>
      </c>
      <c r="C465" s="6" t="s">
        <v>7</v>
      </c>
      <c r="D465" s="6" t="str">
        <f>"20200101613"</f>
        <v>20200101613</v>
      </c>
      <c r="E465" s="7">
        <v>58.53</v>
      </c>
      <c r="F465" s="6" t="s">
        <v>9</v>
      </c>
    </row>
    <row r="466" spans="1:6" s="1" customFormat="1" ht="18" customHeight="1">
      <c r="A466" s="8"/>
      <c r="B466" s="6">
        <v>14</v>
      </c>
      <c r="C466" s="6" t="s">
        <v>7</v>
      </c>
      <c r="D466" s="6" t="str">
        <f>"20200101614"</f>
        <v>20200101614</v>
      </c>
      <c r="E466" s="7">
        <v>54.73</v>
      </c>
      <c r="F466" s="6" t="s">
        <v>9</v>
      </c>
    </row>
    <row r="467" spans="1:6" s="1" customFormat="1" ht="18" customHeight="1">
      <c r="A467" s="8"/>
      <c r="B467" s="6">
        <v>15</v>
      </c>
      <c r="C467" s="6" t="s">
        <v>7</v>
      </c>
      <c r="D467" s="6" t="str">
        <f>"20200101615"</f>
        <v>20200101615</v>
      </c>
      <c r="E467" s="7">
        <v>71.65</v>
      </c>
      <c r="F467" s="6" t="s">
        <v>9</v>
      </c>
    </row>
    <row r="468" spans="1:6" s="1" customFormat="1" ht="18" customHeight="1">
      <c r="A468" s="8"/>
      <c r="B468" s="6">
        <v>16</v>
      </c>
      <c r="C468" s="6" t="s">
        <v>7</v>
      </c>
      <c r="D468" s="6" t="str">
        <f>"20200101616"</f>
        <v>20200101616</v>
      </c>
      <c r="E468" s="7">
        <v>67.88</v>
      </c>
      <c r="F468" s="6" t="s">
        <v>9</v>
      </c>
    </row>
    <row r="469" spans="1:6" s="1" customFormat="1" ht="18" customHeight="1">
      <c r="A469" s="8"/>
      <c r="B469" s="6">
        <v>17</v>
      </c>
      <c r="C469" s="6" t="s">
        <v>7</v>
      </c>
      <c r="D469" s="6" t="str">
        <f>"20200101617"</f>
        <v>20200101617</v>
      </c>
      <c r="E469" s="7">
        <v>0</v>
      </c>
      <c r="F469" s="6" t="s">
        <v>8</v>
      </c>
    </row>
    <row r="470" spans="1:6" s="1" customFormat="1" ht="18" customHeight="1">
      <c r="A470" s="8"/>
      <c r="B470" s="6">
        <v>18</v>
      </c>
      <c r="C470" s="6" t="s">
        <v>7</v>
      </c>
      <c r="D470" s="6" t="str">
        <f>"20200101618"</f>
        <v>20200101618</v>
      </c>
      <c r="E470" s="7">
        <v>50.13</v>
      </c>
      <c r="F470" s="6" t="s">
        <v>9</v>
      </c>
    </row>
    <row r="471" spans="1:6" s="1" customFormat="1" ht="18" customHeight="1">
      <c r="A471" s="8"/>
      <c r="B471" s="6">
        <v>19</v>
      </c>
      <c r="C471" s="6" t="s">
        <v>7</v>
      </c>
      <c r="D471" s="6" t="str">
        <f>"20200101619"</f>
        <v>20200101619</v>
      </c>
      <c r="E471" s="7">
        <v>54.97</v>
      </c>
      <c r="F471" s="6" t="s">
        <v>9</v>
      </c>
    </row>
    <row r="472" spans="1:6" s="1" customFormat="1" ht="18" customHeight="1">
      <c r="A472" s="8"/>
      <c r="B472" s="6">
        <v>20</v>
      </c>
      <c r="C472" s="6" t="s">
        <v>7</v>
      </c>
      <c r="D472" s="6" t="str">
        <f>"20200101620"</f>
        <v>20200101620</v>
      </c>
      <c r="E472" s="7">
        <v>0</v>
      </c>
      <c r="F472" s="6" t="s">
        <v>8</v>
      </c>
    </row>
    <row r="473" spans="1:6" s="1" customFormat="1" ht="18" customHeight="1">
      <c r="A473" s="8"/>
      <c r="B473" s="6">
        <v>21</v>
      </c>
      <c r="C473" s="6" t="s">
        <v>7</v>
      </c>
      <c r="D473" s="6" t="str">
        <f>"20200101621"</f>
        <v>20200101621</v>
      </c>
      <c r="E473" s="7">
        <v>0</v>
      </c>
      <c r="F473" s="6" t="s">
        <v>8</v>
      </c>
    </row>
    <row r="474" spans="1:6" s="1" customFormat="1" ht="18" customHeight="1">
      <c r="A474" s="8"/>
      <c r="B474" s="6">
        <v>22</v>
      </c>
      <c r="C474" s="6" t="s">
        <v>7</v>
      </c>
      <c r="D474" s="6" t="str">
        <f>"20200101622"</f>
        <v>20200101622</v>
      </c>
      <c r="E474" s="7">
        <v>0</v>
      </c>
      <c r="F474" s="6" t="s">
        <v>8</v>
      </c>
    </row>
    <row r="475" spans="1:6" s="1" customFormat="1" ht="18" customHeight="1">
      <c r="A475" s="8"/>
      <c r="B475" s="6">
        <v>23</v>
      </c>
      <c r="C475" s="6" t="s">
        <v>7</v>
      </c>
      <c r="D475" s="6" t="str">
        <f>"20200101623"</f>
        <v>20200101623</v>
      </c>
      <c r="E475" s="7">
        <v>0</v>
      </c>
      <c r="F475" s="6" t="s">
        <v>8</v>
      </c>
    </row>
    <row r="476" spans="1:6" s="1" customFormat="1" ht="18" customHeight="1">
      <c r="A476" s="8"/>
      <c r="B476" s="6">
        <v>24</v>
      </c>
      <c r="C476" s="6" t="s">
        <v>7</v>
      </c>
      <c r="D476" s="6" t="str">
        <f>"20200101624"</f>
        <v>20200101624</v>
      </c>
      <c r="E476" s="7">
        <v>0</v>
      </c>
      <c r="F476" s="6" t="s">
        <v>8</v>
      </c>
    </row>
    <row r="477" spans="1:6" s="1" customFormat="1" ht="18" customHeight="1">
      <c r="A477" s="8"/>
      <c r="B477" s="6">
        <v>25</v>
      </c>
      <c r="C477" s="6" t="s">
        <v>7</v>
      </c>
      <c r="D477" s="6" t="str">
        <f>"20200101625"</f>
        <v>20200101625</v>
      </c>
      <c r="E477" s="7">
        <v>68.25</v>
      </c>
      <c r="F477" s="6" t="s">
        <v>9</v>
      </c>
    </row>
    <row r="478" spans="1:6" s="1" customFormat="1" ht="18" customHeight="1">
      <c r="A478" s="8"/>
      <c r="B478" s="6">
        <v>26</v>
      </c>
      <c r="C478" s="6" t="s">
        <v>7</v>
      </c>
      <c r="D478" s="6" t="str">
        <f>"20200101626"</f>
        <v>20200101626</v>
      </c>
      <c r="E478" s="7">
        <v>0</v>
      </c>
      <c r="F478" s="6" t="s">
        <v>8</v>
      </c>
    </row>
    <row r="479" spans="1:6" s="1" customFormat="1" ht="18" customHeight="1">
      <c r="A479" s="8"/>
      <c r="B479" s="6">
        <v>27</v>
      </c>
      <c r="C479" s="6" t="s">
        <v>7</v>
      </c>
      <c r="D479" s="6" t="str">
        <f>"20200101627"</f>
        <v>20200101627</v>
      </c>
      <c r="E479" s="7">
        <v>78.47</v>
      </c>
      <c r="F479" s="6" t="s">
        <v>9</v>
      </c>
    </row>
    <row r="480" spans="1:6" s="1" customFormat="1" ht="18" customHeight="1">
      <c r="A480" s="8"/>
      <c r="B480" s="6">
        <v>28</v>
      </c>
      <c r="C480" s="6" t="s">
        <v>7</v>
      </c>
      <c r="D480" s="6" t="str">
        <f>"20200101628"</f>
        <v>20200101628</v>
      </c>
      <c r="E480" s="7">
        <v>0</v>
      </c>
      <c r="F480" s="6" t="s">
        <v>8</v>
      </c>
    </row>
    <row r="481" spans="1:6" s="1" customFormat="1" ht="18" customHeight="1">
      <c r="A481" s="8"/>
      <c r="B481" s="6">
        <v>29</v>
      </c>
      <c r="C481" s="6" t="s">
        <v>7</v>
      </c>
      <c r="D481" s="6" t="str">
        <f>"20200101629"</f>
        <v>20200101629</v>
      </c>
      <c r="E481" s="7">
        <v>0</v>
      </c>
      <c r="F481" s="6" t="s">
        <v>8</v>
      </c>
    </row>
    <row r="482" spans="1:6" s="1" customFormat="1" ht="18" customHeight="1">
      <c r="A482" s="9"/>
      <c r="B482" s="6">
        <v>30</v>
      </c>
      <c r="C482" s="6" t="s">
        <v>7</v>
      </c>
      <c r="D482" s="6" t="str">
        <f>"20200101630"</f>
        <v>20200101630</v>
      </c>
      <c r="E482" s="7">
        <v>58.84</v>
      </c>
      <c r="F482" s="6" t="s">
        <v>9</v>
      </c>
    </row>
    <row r="483" spans="1:6" s="1" customFormat="1" ht="18" customHeight="1">
      <c r="A483" s="5">
        <v>17</v>
      </c>
      <c r="B483" s="6">
        <v>1</v>
      </c>
      <c r="C483" s="6" t="s">
        <v>7</v>
      </c>
      <c r="D483" s="6" t="str">
        <f>"20200101701"</f>
        <v>20200101701</v>
      </c>
      <c r="E483" s="7">
        <v>57.43</v>
      </c>
      <c r="F483" s="6" t="s">
        <v>9</v>
      </c>
    </row>
    <row r="484" spans="1:6" s="1" customFormat="1" ht="18" customHeight="1">
      <c r="A484" s="8"/>
      <c r="B484" s="6">
        <v>2</v>
      </c>
      <c r="C484" s="6" t="s">
        <v>7</v>
      </c>
      <c r="D484" s="6" t="str">
        <f>"20200101702"</f>
        <v>20200101702</v>
      </c>
      <c r="E484" s="7">
        <v>73.36</v>
      </c>
      <c r="F484" s="6" t="s">
        <v>9</v>
      </c>
    </row>
    <row r="485" spans="1:6" s="1" customFormat="1" ht="18" customHeight="1">
      <c r="A485" s="8"/>
      <c r="B485" s="6">
        <v>3</v>
      </c>
      <c r="C485" s="6" t="s">
        <v>7</v>
      </c>
      <c r="D485" s="6" t="str">
        <f>"20200101703"</f>
        <v>20200101703</v>
      </c>
      <c r="E485" s="7">
        <v>70.45</v>
      </c>
      <c r="F485" s="6" t="s">
        <v>9</v>
      </c>
    </row>
    <row r="486" spans="1:6" s="1" customFormat="1" ht="18" customHeight="1">
      <c r="A486" s="8"/>
      <c r="B486" s="6">
        <v>4</v>
      </c>
      <c r="C486" s="6" t="s">
        <v>7</v>
      </c>
      <c r="D486" s="6" t="str">
        <f>"20200101704"</f>
        <v>20200101704</v>
      </c>
      <c r="E486" s="7">
        <v>67.65</v>
      </c>
      <c r="F486" s="6" t="s">
        <v>9</v>
      </c>
    </row>
    <row r="487" spans="1:6" s="1" customFormat="1" ht="18" customHeight="1">
      <c r="A487" s="8"/>
      <c r="B487" s="6">
        <v>5</v>
      </c>
      <c r="C487" s="6" t="s">
        <v>7</v>
      </c>
      <c r="D487" s="6" t="str">
        <f>"20200101705"</f>
        <v>20200101705</v>
      </c>
      <c r="E487" s="7">
        <v>0</v>
      </c>
      <c r="F487" s="6" t="s">
        <v>8</v>
      </c>
    </row>
    <row r="488" spans="1:6" s="1" customFormat="1" ht="18" customHeight="1">
      <c r="A488" s="8"/>
      <c r="B488" s="6">
        <v>6</v>
      </c>
      <c r="C488" s="6" t="s">
        <v>7</v>
      </c>
      <c r="D488" s="6" t="str">
        <f>"20200101706"</f>
        <v>20200101706</v>
      </c>
      <c r="E488" s="7">
        <v>78.02</v>
      </c>
      <c r="F488" s="6" t="s">
        <v>9</v>
      </c>
    </row>
    <row r="489" spans="1:6" s="1" customFormat="1" ht="18" customHeight="1">
      <c r="A489" s="8"/>
      <c r="B489" s="6">
        <v>7</v>
      </c>
      <c r="C489" s="6" t="s">
        <v>7</v>
      </c>
      <c r="D489" s="6" t="str">
        <f>"20200101707"</f>
        <v>20200101707</v>
      </c>
      <c r="E489" s="7">
        <v>74.83</v>
      </c>
      <c r="F489" s="6" t="s">
        <v>9</v>
      </c>
    </row>
    <row r="490" spans="1:6" s="1" customFormat="1" ht="18" customHeight="1">
      <c r="A490" s="8"/>
      <c r="B490" s="6">
        <v>8</v>
      </c>
      <c r="C490" s="6" t="s">
        <v>7</v>
      </c>
      <c r="D490" s="6" t="str">
        <f>"20200101708"</f>
        <v>20200101708</v>
      </c>
      <c r="E490" s="7">
        <v>71.07</v>
      </c>
      <c r="F490" s="6" t="s">
        <v>9</v>
      </c>
    </row>
    <row r="491" spans="1:6" s="1" customFormat="1" ht="18" customHeight="1">
      <c r="A491" s="8"/>
      <c r="B491" s="6">
        <v>9</v>
      </c>
      <c r="C491" s="6" t="s">
        <v>7</v>
      </c>
      <c r="D491" s="6" t="str">
        <f>"20200101709"</f>
        <v>20200101709</v>
      </c>
      <c r="E491" s="7">
        <v>0</v>
      </c>
      <c r="F491" s="6" t="s">
        <v>8</v>
      </c>
    </row>
    <row r="492" spans="1:6" s="1" customFormat="1" ht="18" customHeight="1">
      <c r="A492" s="8"/>
      <c r="B492" s="6">
        <v>10</v>
      </c>
      <c r="C492" s="6" t="s">
        <v>7</v>
      </c>
      <c r="D492" s="6" t="str">
        <f>"20200101710"</f>
        <v>20200101710</v>
      </c>
      <c r="E492" s="7">
        <v>75.37</v>
      </c>
      <c r="F492" s="6" t="s">
        <v>9</v>
      </c>
    </row>
    <row r="493" spans="1:6" s="1" customFormat="1" ht="18" customHeight="1">
      <c r="A493" s="8"/>
      <c r="B493" s="6">
        <v>11</v>
      </c>
      <c r="C493" s="6" t="s">
        <v>7</v>
      </c>
      <c r="D493" s="6" t="str">
        <f>"20200101711"</f>
        <v>20200101711</v>
      </c>
      <c r="E493" s="7">
        <v>0</v>
      </c>
      <c r="F493" s="6" t="s">
        <v>8</v>
      </c>
    </row>
    <row r="494" spans="1:6" s="1" customFormat="1" ht="18" customHeight="1">
      <c r="A494" s="8"/>
      <c r="B494" s="6">
        <v>12</v>
      </c>
      <c r="C494" s="6" t="s">
        <v>7</v>
      </c>
      <c r="D494" s="6" t="str">
        <f>"20200101712"</f>
        <v>20200101712</v>
      </c>
      <c r="E494" s="7">
        <v>0</v>
      </c>
      <c r="F494" s="6" t="s">
        <v>8</v>
      </c>
    </row>
    <row r="495" spans="1:6" s="1" customFormat="1" ht="18" customHeight="1">
      <c r="A495" s="8"/>
      <c r="B495" s="6">
        <v>13</v>
      </c>
      <c r="C495" s="6" t="s">
        <v>7</v>
      </c>
      <c r="D495" s="6" t="str">
        <f>"20200101713"</f>
        <v>20200101713</v>
      </c>
      <c r="E495" s="7">
        <v>59.9</v>
      </c>
      <c r="F495" s="6" t="s">
        <v>9</v>
      </c>
    </row>
    <row r="496" spans="1:6" s="1" customFormat="1" ht="18" customHeight="1">
      <c r="A496" s="8"/>
      <c r="B496" s="6">
        <v>14</v>
      </c>
      <c r="C496" s="6" t="s">
        <v>7</v>
      </c>
      <c r="D496" s="6" t="str">
        <f>"20200101714"</f>
        <v>20200101714</v>
      </c>
      <c r="E496" s="7">
        <v>0</v>
      </c>
      <c r="F496" s="6" t="s">
        <v>8</v>
      </c>
    </row>
    <row r="497" spans="1:6" s="1" customFormat="1" ht="18" customHeight="1">
      <c r="A497" s="8"/>
      <c r="B497" s="6">
        <v>15</v>
      </c>
      <c r="C497" s="6" t="s">
        <v>7</v>
      </c>
      <c r="D497" s="6" t="str">
        <f>"20200101715"</f>
        <v>20200101715</v>
      </c>
      <c r="E497" s="7">
        <v>0</v>
      </c>
      <c r="F497" s="6" t="s">
        <v>8</v>
      </c>
    </row>
    <row r="498" spans="1:6" s="1" customFormat="1" ht="18" customHeight="1">
      <c r="A498" s="8"/>
      <c r="B498" s="6">
        <v>16</v>
      </c>
      <c r="C498" s="6" t="s">
        <v>7</v>
      </c>
      <c r="D498" s="6" t="str">
        <f>"20200101716"</f>
        <v>20200101716</v>
      </c>
      <c r="E498" s="7">
        <v>0</v>
      </c>
      <c r="F498" s="6" t="s">
        <v>8</v>
      </c>
    </row>
    <row r="499" spans="1:6" s="1" customFormat="1" ht="18" customHeight="1">
      <c r="A499" s="8"/>
      <c r="B499" s="6">
        <v>17</v>
      </c>
      <c r="C499" s="6" t="s">
        <v>7</v>
      </c>
      <c r="D499" s="6" t="str">
        <f>"20200101717"</f>
        <v>20200101717</v>
      </c>
      <c r="E499" s="7">
        <v>0</v>
      </c>
      <c r="F499" s="6" t="s">
        <v>8</v>
      </c>
    </row>
    <row r="500" spans="1:6" s="1" customFormat="1" ht="18" customHeight="1">
      <c r="A500" s="8"/>
      <c r="B500" s="6">
        <v>18</v>
      </c>
      <c r="C500" s="6" t="s">
        <v>7</v>
      </c>
      <c r="D500" s="6" t="str">
        <f>"20200101718"</f>
        <v>20200101718</v>
      </c>
      <c r="E500" s="7">
        <v>72.47</v>
      </c>
      <c r="F500" s="6" t="s">
        <v>9</v>
      </c>
    </row>
    <row r="501" spans="1:6" s="1" customFormat="1" ht="18" customHeight="1">
      <c r="A501" s="8"/>
      <c r="B501" s="6">
        <v>19</v>
      </c>
      <c r="C501" s="6" t="s">
        <v>7</v>
      </c>
      <c r="D501" s="6" t="str">
        <f>"20200101719"</f>
        <v>20200101719</v>
      </c>
      <c r="E501" s="7">
        <v>0</v>
      </c>
      <c r="F501" s="6" t="s">
        <v>8</v>
      </c>
    </row>
    <row r="502" spans="1:6" s="1" customFormat="1" ht="18" customHeight="1">
      <c r="A502" s="8"/>
      <c r="B502" s="6">
        <v>20</v>
      </c>
      <c r="C502" s="6" t="s">
        <v>7</v>
      </c>
      <c r="D502" s="6" t="str">
        <f>"20200101720"</f>
        <v>20200101720</v>
      </c>
      <c r="E502" s="7">
        <v>70.99</v>
      </c>
      <c r="F502" s="6" t="s">
        <v>9</v>
      </c>
    </row>
    <row r="503" spans="1:6" s="1" customFormat="1" ht="18" customHeight="1">
      <c r="A503" s="8"/>
      <c r="B503" s="6">
        <v>21</v>
      </c>
      <c r="C503" s="6" t="s">
        <v>7</v>
      </c>
      <c r="D503" s="6" t="str">
        <f>"20200101721"</f>
        <v>20200101721</v>
      </c>
      <c r="E503" s="7">
        <v>71.38</v>
      </c>
      <c r="F503" s="6" t="s">
        <v>9</v>
      </c>
    </row>
    <row r="504" spans="1:6" s="1" customFormat="1" ht="18" customHeight="1">
      <c r="A504" s="8"/>
      <c r="B504" s="6">
        <v>22</v>
      </c>
      <c r="C504" s="6" t="s">
        <v>7</v>
      </c>
      <c r="D504" s="6" t="str">
        <f>"20200101722"</f>
        <v>20200101722</v>
      </c>
      <c r="E504" s="7">
        <v>70.39</v>
      </c>
      <c r="F504" s="6" t="s">
        <v>9</v>
      </c>
    </row>
    <row r="505" spans="1:6" s="1" customFormat="1" ht="18" customHeight="1">
      <c r="A505" s="8"/>
      <c r="B505" s="6">
        <v>23</v>
      </c>
      <c r="C505" s="6" t="s">
        <v>7</v>
      </c>
      <c r="D505" s="6" t="str">
        <f>"20200101723"</f>
        <v>20200101723</v>
      </c>
      <c r="E505" s="7">
        <v>63.58</v>
      </c>
      <c r="F505" s="6" t="s">
        <v>9</v>
      </c>
    </row>
    <row r="506" spans="1:6" s="1" customFormat="1" ht="18" customHeight="1">
      <c r="A506" s="8"/>
      <c r="B506" s="6">
        <v>24</v>
      </c>
      <c r="C506" s="6" t="s">
        <v>7</v>
      </c>
      <c r="D506" s="6" t="str">
        <f>"20200101724"</f>
        <v>20200101724</v>
      </c>
      <c r="E506" s="7">
        <v>0</v>
      </c>
      <c r="F506" s="6" t="s">
        <v>8</v>
      </c>
    </row>
    <row r="507" spans="1:6" s="1" customFormat="1" ht="18" customHeight="1">
      <c r="A507" s="8"/>
      <c r="B507" s="6">
        <v>25</v>
      </c>
      <c r="C507" s="6" t="s">
        <v>7</v>
      </c>
      <c r="D507" s="6" t="str">
        <f>"20200101725"</f>
        <v>20200101725</v>
      </c>
      <c r="E507" s="7">
        <v>0</v>
      </c>
      <c r="F507" s="6" t="s">
        <v>8</v>
      </c>
    </row>
    <row r="508" spans="1:6" s="1" customFormat="1" ht="18" customHeight="1">
      <c r="A508" s="8"/>
      <c r="B508" s="6">
        <v>26</v>
      </c>
      <c r="C508" s="6" t="s">
        <v>7</v>
      </c>
      <c r="D508" s="6" t="str">
        <f>"20200101726"</f>
        <v>20200101726</v>
      </c>
      <c r="E508" s="7">
        <v>76</v>
      </c>
      <c r="F508" s="6" t="s">
        <v>9</v>
      </c>
    </row>
    <row r="509" spans="1:6" s="1" customFormat="1" ht="18" customHeight="1">
      <c r="A509" s="8"/>
      <c r="B509" s="6">
        <v>27</v>
      </c>
      <c r="C509" s="6" t="s">
        <v>7</v>
      </c>
      <c r="D509" s="6" t="str">
        <f>"20200101727"</f>
        <v>20200101727</v>
      </c>
      <c r="E509" s="7">
        <v>72.75</v>
      </c>
      <c r="F509" s="6" t="s">
        <v>9</v>
      </c>
    </row>
    <row r="510" spans="1:6" s="1" customFormat="1" ht="18" customHeight="1">
      <c r="A510" s="8"/>
      <c r="B510" s="6">
        <v>28</v>
      </c>
      <c r="C510" s="6" t="s">
        <v>7</v>
      </c>
      <c r="D510" s="6" t="str">
        <f>"20200101728"</f>
        <v>20200101728</v>
      </c>
      <c r="E510" s="7">
        <v>62.38</v>
      </c>
      <c r="F510" s="6" t="s">
        <v>9</v>
      </c>
    </row>
    <row r="511" spans="1:6" s="1" customFormat="1" ht="18" customHeight="1">
      <c r="A511" s="8"/>
      <c r="B511" s="6">
        <v>29</v>
      </c>
      <c r="C511" s="6" t="s">
        <v>7</v>
      </c>
      <c r="D511" s="6" t="str">
        <f>"20200101729"</f>
        <v>20200101729</v>
      </c>
      <c r="E511" s="7">
        <v>72.18</v>
      </c>
      <c r="F511" s="6" t="s">
        <v>9</v>
      </c>
    </row>
    <row r="512" spans="1:6" s="1" customFormat="1" ht="18" customHeight="1">
      <c r="A512" s="9"/>
      <c r="B512" s="6">
        <v>30</v>
      </c>
      <c r="C512" s="6" t="s">
        <v>7</v>
      </c>
      <c r="D512" s="6" t="str">
        <f>"20200101730"</f>
        <v>20200101730</v>
      </c>
      <c r="E512" s="7">
        <v>81.43</v>
      </c>
      <c r="F512" s="6" t="s">
        <v>9</v>
      </c>
    </row>
    <row r="513" spans="1:6" s="1" customFormat="1" ht="18" customHeight="1">
      <c r="A513" s="5">
        <v>18</v>
      </c>
      <c r="B513" s="6">
        <v>1</v>
      </c>
      <c r="C513" s="6" t="s">
        <v>7</v>
      </c>
      <c r="D513" s="6" t="str">
        <f>"20200101801"</f>
        <v>20200101801</v>
      </c>
      <c r="E513" s="7">
        <v>79.24</v>
      </c>
      <c r="F513" s="6" t="s">
        <v>9</v>
      </c>
    </row>
    <row r="514" spans="1:6" s="1" customFormat="1" ht="18" customHeight="1">
      <c r="A514" s="8"/>
      <c r="B514" s="6">
        <v>2</v>
      </c>
      <c r="C514" s="6" t="s">
        <v>7</v>
      </c>
      <c r="D514" s="6" t="str">
        <f>"20200101802"</f>
        <v>20200101802</v>
      </c>
      <c r="E514" s="7">
        <v>0</v>
      </c>
      <c r="F514" s="6" t="s">
        <v>8</v>
      </c>
    </row>
    <row r="515" spans="1:6" s="1" customFormat="1" ht="18" customHeight="1">
      <c r="A515" s="8"/>
      <c r="B515" s="6">
        <v>3</v>
      </c>
      <c r="C515" s="6" t="s">
        <v>7</v>
      </c>
      <c r="D515" s="6" t="str">
        <f>"20200101803"</f>
        <v>20200101803</v>
      </c>
      <c r="E515" s="7">
        <v>68.52</v>
      </c>
      <c r="F515" s="6" t="s">
        <v>9</v>
      </c>
    </row>
    <row r="516" spans="1:6" s="1" customFormat="1" ht="18" customHeight="1">
      <c r="A516" s="9"/>
      <c r="B516" s="6">
        <v>4</v>
      </c>
      <c r="C516" s="6" t="s">
        <v>7</v>
      </c>
      <c r="D516" s="6" t="str">
        <f>"20200101804"</f>
        <v>20200101804</v>
      </c>
      <c r="E516" s="7">
        <v>68.67</v>
      </c>
      <c r="F516" s="6" t="s">
        <v>9</v>
      </c>
    </row>
  </sheetData>
  <sheetProtection/>
  <mergeCells count="19">
    <mergeCell ref="A1:F1"/>
    <mergeCell ref="A3:A32"/>
    <mergeCell ref="A33:A62"/>
    <mergeCell ref="A63:A92"/>
    <mergeCell ref="A93:A122"/>
    <mergeCell ref="A123:A152"/>
    <mergeCell ref="A153:A182"/>
    <mergeCell ref="A183:A212"/>
    <mergeCell ref="A213:A242"/>
    <mergeCell ref="A243:A272"/>
    <mergeCell ref="A273:A302"/>
    <mergeCell ref="A303:A332"/>
    <mergeCell ref="A333:A362"/>
    <mergeCell ref="A363:A392"/>
    <mergeCell ref="A393:A422"/>
    <mergeCell ref="A423:A452"/>
    <mergeCell ref="A453:A482"/>
    <mergeCell ref="A483:A512"/>
    <mergeCell ref="A513:A5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白白</cp:lastModifiedBy>
  <dcterms:created xsi:type="dcterms:W3CDTF">2020-12-03T00:57:51Z</dcterms:created>
  <dcterms:modified xsi:type="dcterms:W3CDTF">2020-12-03T01:29:12Z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